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2.8.153\disk\shichoson\20_合同庁舎・職員公舎の管理\01_庁舎管理（契約・日程）\2-5_電力契約\01_HP掲載\"/>
    </mc:Choice>
  </mc:AlternateContent>
  <bookViews>
    <workbookView showHorizontalScroll="0" showVerticalScroll="0" showSheetTabs="0" xWindow="0" yWindow="0" windowWidth="23040" windowHeight="10380"/>
  </bookViews>
  <sheets>
    <sheet name="内訳計算書" sheetId="1" r:id="rId1"/>
  </sheets>
  <definedNames>
    <definedName name="_xlnm.Print_Area" localSheetId="0">内訳計算書!$A$1:$T$33</definedName>
    <definedName name="_xlnm.Print_Titles" localSheetId="0">内訳計算書!$6:$6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Q11" i="1"/>
  <c r="Q20" i="1"/>
  <c r="R20" i="1"/>
  <c r="Q22" i="1" s="1"/>
  <c r="Q23" i="1" s="1"/>
  <c r="Q25" i="1" l="1"/>
  <c r="F19" i="1"/>
  <c r="G19" i="1"/>
  <c r="H19" i="1"/>
  <c r="I19" i="1"/>
  <c r="J19" i="1"/>
  <c r="K19" i="1"/>
  <c r="L19" i="1"/>
  <c r="M19" i="1"/>
  <c r="N19" i="1"/>
  <c r="O19" i="1"/>
  <c r="P19" i="1"/>
  <c r="Q19" i="1"/>
  <c r="E19" i="1"/>
  <c r="O17" i="1" l="1"/>
  <c r="O14" i="1"/>
  <c r="O16" i="1" s="1"/>
  <c r="O7" i="1"/>
  <c r="O9" i="1" s="1"/>
  <c r="O11" i="1" s="1"/>
  <c r="O20" i="1" l="1"/>
  <c r="Q17" i="1"/>
  <c r="P17" i="1"/>
  <c r="N17" i="1"/>
  <c r="M17" i="1"/>
  <c r="L17" i="1"/>
  <c r="K17" i="1"/>
  <c r="J17" i="1"/>
  <c r="I17" i="1"/>
  <c r="H17" i="1"/>
  <c r="G17" i="1"/>
  <c r="F17" i="1"/>
  <c r="E17" i="1"/>
  <c r="R17" i="1" l="1"/>
  <c r="Q14" i="1" l="1"/>
  <c r="Q16" i="1" s="1"/>
  <c r="P14" i="1"/>
  <c r="P16" i="1" s="1"/>
  <c r="N14" i="1"/>
  <c r="N16" i="1" s="1"/>
  <c r="M14" i="1"/>
  <c r="M16" i="1" s="1"/>
  <c r="L14" i="1"/>
  <c r="L16" i="1" s="1"/>
  <c r="K14" i="1"/>
  <c r="K16" i="1" s="1"/>
  <c r="J14" i="1"/>
  <c r="J16" i="1" s="1"/>
  <c r="I14" i="1"/>
  <c r="I16" i="1" s="1"/>
  <c r="H14" i="1"/>
  <c r="H16" i="1" s="1"/>
  <c r="G14" i="1"/>
  <c r="G16" i="1" s="1"/>
  <c r="F14" i="1"/>
  <c r="F16" i="1" s="1"/>
  <c r="E14" i="1"/>
  <c r="E16" i="1" s="1"/>
  <c r="R12" i="1"/>
  <c r="E9" i="1" l="1"/>
  <c r="E11" i="1" s="1"/>
  <c r="E20" i="1" s="1"/>
  <c r="Q7" i="1" l="1"/>
  <c r="P7" i="1"/>
  <c r="N7" i="1"/>
  <c r="M7" i="1"/>
  <c r="L7" i="1"/>
  <c r="K7" i="1"/>
  <c r="J7" i="1"/>
  <c r="I7" i="1"/>
  <c r="H7" i="1"/>
  <c r="G7" i="1"/>
  <c r="F7" i="1"/>
  <c r="F9" i="1" l="1"/>
  <c r="F11" i="1" s="1"/>
  <c r="F20" i="1" s="1"/>
  <c r="G9" i="1"/>
  <c r="G11" i="1" s="1"/>
  <c r="G20" i="1" s="1"/>
  <c r="H9" i="1"/>
  <c r="H11" i="1" s="1"/>
  <c r="H20" i="1" s="1"/>
  <c r="I9" i="1"/>
  <c r="I11" i="1" s="1"/>
  <c r="I20" i="1" s="1"/>
  <c r="J9" i="1"/>
  <c r="J11" i="1" s="1"/>
  <c r="J20" i="1" s="1"/>
  <c r="K9" i="1"/>
  <c r="K11" i="1" s="1"/>
  <c r="K20" i="1" s="1"/>
  <c r="L9" i="1"/>
  <c r="L11" i="1" s="1"/>
  <c r="L20" i="1" s="1"/>
  <c r="M9" i="1"/>
  <c r="M11" i="1" s="1"/>
  <c r="M20" i="1" s="1"/>
  <c r="N9" i="1"/>
  <c r="N11" i="1" s="1"/>
  <c r="N20" i="1" s="1"/>
  <c r="P9" i="1"/>
  <c r="P11" i="1" s="1"/>
  <c r="P20" i="1" s="1"/>
</calcChain>
</file>

<file path=xl/sharedStrings.xml><?xml version="1.0" encoding="utf-8"?>
<sst xmlns="http://schemas.openxmlformats.org/spreadsheetml/2006/main" count="78" uniqueCount="74">
  <si>
    <t>基本料金</t>
    <rPh sb="0" eb="2">
      <t>キホン</t>
    </rPh>
    <rPh sb="2" eb="4">
      <t>リョウキン</t>
    </rPh>
    <phoneticPr fontId="3"/>
  </si>
  <si>
    <t>契約電力（kW）</t>
    <rPh sb="0" eb="2">
      <t>ケイヤク</t>
    </rPh>
    <rPh sb="2" eb="4">
      <t>デンリョク</t>
    </rPh>
    <phoneticPr fontId="3"/>
  </si>
  <si>
    <t>基本料金（円）</t>
    <rPh sb="0" eb="2">
      <t>キホン</t>
    </rPh>
    <rPh sb="2" eb="4">
      <t>リョウキン</t>
    </rPh>
    <rPh sb="5" eb="6">
      <t>エン</t>
    </rPh>
    <phoneticPr fontId="3"/>
  </si>
  <si>
    <t>ア</t>
    <phoneticPr fontId="3"/>
  </si>
  <si>
    <t>イ</t>
    <phoneticPr fontId="3"/>
  </si>
  <si>
    <t>ウ</t>
    <phoneticPr fontId="3"/>
  </si>
  <si>
    <t>エ</t>
    <phoneticPr fontId="3"/>
  </si>
  <si>
    <t>電力量料金</t>
    <rPh sb="0" eb="3">
      <t>デンリョクリョウ</t>
    </rPh>
    <rPh sb="3" eb="5">
      <t>リョウキン</t>
    </rPh>
    <phoneticPr fontId="3"/>
  </si>
  <si>
    <t>オ</t>
    <phoneticPr fontId="3"/>
  </si>
  <si>
    <t>サ</t>
    <phoneticPr fontId="3"/>
  </si>
  <si>
    <t>使用予定電力量（kWh）</t>
    <rPh sb="0" eb="2">
      <t>シヨウ</t>
    </rPh>
    <rPh sb="2" eb="4">
      <t>ヨテイ</t>
    </rPh>
    <rPh sb="4" eb="7">
      <t>デンリョクリョウ</t>
    </rPh>
    <phoneticPr fontId="3"/>
  </si>
  <si>
    <t>基本料金単価（円／kW）</t>
    <rPh sb="0" eb="2">
      <t>キホン</t>
    </rPh>
    <rPh sb="2" eb="4">
      <t>リョウキン</t>
    </rPh>
    <rPh sb="4" eb="6">
      <t>タンカ</t>
    </rPh>
    <rPh sb="7" eb="8">
      <t>エン</t>
    </rPh>
    <phoneticPr fontId="3"/>
  </si>
  <si>
    <t>電力量料金（円）</t>
    <rPh sb="0" eb="3">
      <t>デンリョクリョウ</t>
    </rPh>
    <rPh sb="3" eb="5">
      <t>リョウキン</t>
    </rPh>
    <rPh sb="6" eb="7">
      <t>エン</t>
    </rPh>
    <phoneticPr fontId="3"/>
  </si>
  <si>
    <t>○○割引（円）</t>
    <rPh sb="2" eb="4">
      <t>ワリビキ</t>
    </rPh>
    <rPh sb="5" eb="6">
      <t>エン</t>
    </rPh>
    <phoneticPr fontId="3"/>
  </si>
  <si>
    <t>月別料金見込額（円）</t>
    <rPh sb="0" eb="2">
      <t>ツキベツ</t>
    </rPh>
    <rPh sb="2" eb="4">
      <t>リョウキン</t>
    </rPh>
    <rPh sb="4" eb="6">
      <t>ミコ</t>
    </rPh>
    <rPh sb="6" eb="7">
      <t>ガク</t>
    </rPh>
    <rPh sb="8" eb="9">
      <t>エン</t>
    </rPh>
    <phoneticPr fontId="3"/>
  </si>
  <si>
    <t>●各料金の「○○割引」は該当がある場合、入力してください。</t>
    <rPh sb="1" eb="2">
      <t>カク</t>
    </rPh>
    <rPh sb="2" eb="4">
      <t>リョウキン</t>
    </rPh>
    <rPh sb="8" eb="10">
      <t>ワリビキ</t>
    </rPh>
    <phoneticPr fontId="1"/>
  </si>
  <si>
    <t>●自動計算された各項目の金額に誤りがないか、必ず検算してください。</t>
    <rPh sb="1" eb="3">
      <t>ジドウ</t>
    </rPh>
    <rPh sb="3" eb="5">
      <t>ケイサン</t>
    </rPh>
    <rPh sb="8" eb="11">
      <t>カクコウモク</t>
    </rPh>
    <rPh sb="12" eb="14">
      <t>キンガク</t>
    </rPh>
    <rPh sb="15" eb="16">
      <t>アヤマ</t>
    </rPh>
    <rPh sb="22" eb="23">
      <t>カナラ</t>
    </rPh>
    <rPh sb="24" eb="26">
      <t>ケンザン</t>
    </rPh>
    <phoneticPr fontId="1"/>
  </si>
  <si>
    <t>割引後基本料金計（円）</t>
    <rPh sb="0" eb="2">
      <t>ワリビキ</t>
    </rPh>
    <rPh sb="2" eb="3">
      <t>ゴ</t>
    </rPh>
    <rPh sb="3" eb="5">
      <t>キホン</t>
    </rPh>
    <rPh sb="5" eb="7">
      <t>リョウキン</t>
    </rPh>
    <rPh sb="7" eb="8">
      <t>ケイ</t>
    </rPh>
    <rPh sb="9" eb="10">
      <t>エン</t>
    </rPh>
    <phoneticPr fontId="3"/>
  </si>
  <si>
    <t>＝ウ－エ</t>
    <phoneticPr fontId="3"/>
  </si>
  <si>
    <t>＝ア×イ×85％(力率調整割合)</t>
    <phoneticPr fontId="3"/>
  </si>
  <si>
    <t>＝カ×キ</t>
    <phoneticPr fontId="3"/>
  </si>
  <si>
    <t>供給年月</t>
    <rPh sb="0" eb="2">
      <t>キョウキュウ</t>
    </rPh>
    <rPh sb="2" eb="4">
      <t>ネンゲツ</t>
    </rPh>
    <phoneticPr fontId="3"/>
  </si>
  <si>
    <t>入札書記入額（円）</t>
    <rPh sb="0" eb="3">
      <t>ニュウサツショ</t>
    </rPh>
    <rPh sb="3" eb="5">
      <t>キニュウ</t>
    </rPh>
    <rPh sb="5" eb="6">
      <t>ガク</t>
    </rPh>
    <rPh sb="7" eb="8">
      <t>エン</t>
    </rPh>
    <phoneticPr fontId="3"/>
  </si>
  <si>
    <t>内訳計算書</t>
    <rPh sb="0" eb="5">
      <t>ウチワケケイサンショ</t>
    </rPh>
    <phoneticPr fontId="3"/>
  </si>
  <si>
    <t>商号または名称</t>
    <rPh sb="0" eb="2">
      <t>ショウゴウ</t>
    </rPh>
    <rPh sb="5" eb="7">
      <t>メイショウ</t>
    </rPh>
    <phoneticPr fontId="3"/>
  </si>
  <si>
    <t>割引後電力量料金（円）</t>
    <rPh sb="0" eb="3">
      <t>ワリビキゴ</t>
    </rPh>
    <rPh sb="3" eb="6">
      <t>デンリョクリョウ</t>
    </rPh>
    <rPh sb="6" eb="8">
      <t>リョウキン</t>
    </rPh>
    <rPh sb="9" eb="10">
      <t>エン</t>
    </rPh>
    <phoneticPr fontId="3"/>
  </si>
  <si>
    <t>総計（円）</t>
    <rPh sb="0" eb="2">
      <t>ソウケイ</t>
    </rPh>
    <rPh sb="3" eb="4">
      <t>エン</t>
    </rPh>
    <phoneticPr fontId="3"/>
  </si>
  <si>
    <t>対象施設</t>
    <rPh sb="0" eb="2">
      <t>タイショウ</t>
    </rPh>
    <rPh sb="2" eb="4">
      <t>シセツ</t>
    </rPh>
    <phoneticPr fontId="3"/>
  </si>
  <si>
    <t>カ</t>
  </si>
  <si>
    <t>キ</t>
  </si>
  <si>
    <t>ク</t>
  </si>
  <si>
    <t>ケ</t>
  </si>
  <si>
    <t>コ</t>
  </si>
  <si>
    <t>＝ク－ケ</t>
    <phoneticPr fontId="3"/>
  </si>
  <si>
    <t>合計</t>
    <rPh sb="0" eb="2">
      <t>ゴウケイ</t>
    </rPh>
    <phoneticPr fontId="3"/>
  </si>
  <si>
    <t>予定使用電力量合計
（kWh）</t>
    <rPh sb="0" eb="2">
      <t>ヨテイ</t>
    </rPh>
    <rPh sb="2" eb="4">
      <t>シヨウ</t>
    </rPh>
    <rPh sb="4" eb="7">
      <t>デンリョクリョウ</t>
    </rPh>
    <rPh sb="7" eb="9">
      <t>ゴウケイ</t>
    </rPh>
    <phoneticPr fontId="3"/>
  </si>
  <si>
    <t>（再掲）</t>
    <rPh sb="0" eb="2">
      <t>サイケイ</t>
    </rPh>
    <phoneticPr fontId="3"/>
  </si>
  <si>
    <t>シ</t>
    <phoneticPr fontId="3"/>
  </si>
  <si>
    <t>ス</t>
    <phoneticPr fontId="3"/>
  </si>
  <si>
    <t>セ</t>
    <phoneticPr fontId="3"/>
  </si>
  <si>
    <t>●カの使用予定電力量については、各月において１kWh円未満の端数があるときは、その端数を小数点以下第一位を四捨五入するものとする。</t>
    <rPh sb="3" eb="10">
      <t>シヨウヨテイデンリョクリョウ</t>
    </rPh>
    <rPh sb="16" eb="18">
      <t>カクツキ</t>
    </rPh>
    <rPh sb="26" eb="29">
      <t>エンミマン</t>
    </rPh>
    <rPh sb="30" eb="32">
      <t>ハスウ</t>
    </rPh>
    <rPh sb="41" eb="43">
      <t>ハスウ</t>
    </rPh>
    <rPh sb="44" eb="49">
      <t>ショウスウテンイカ</t>
    </rPh>
    <rPh sb="49" eb="50">
      <t>ダイ</t>
    </rPh>
    <rPh sb="50" eb="52">
      <t>イチイ</t>
    </rPh>
    <rPh sb="53" eb="57">
      <t>シシャゴニュウ</t>
    </rPh>
    <phoneticPr fontId="1"/>
  </si>
  <si>
    <t>件名</t>
    <rPh sb="0" eb="2">
      <t>ケンメイ</t>
    </rPh>
    <phoneticPr fontId="3"/>
  </si>
  <si>
    <t>令和8年3月</t>
    <rPh sb="3" eb="4">
      <t>ネン</t>
    </rPh>
    <rPh sb="5" eb="6">
      <t>ガツ</t>
    </rPh>
    <phoneticPr fontId="3"/>
  </si>
  <si>
    <t>令和8年4月</t>
    <rPh sb="3" eb="4">
      <t>ネン</t>
    </rPh>
    <rPh sb="5" eb="6">
      <t>ガツ</t>
    </rPh>
    <phoneticPr fontId="3"/>
  </si>
  <si>
    <t>令和8年5月</t>
    <rPh sb="3" eb="4">
      <t>ネン</t>
    </rPh>
    <rPh sb="5" eb="6">
      <t>ガツ</t>
    </rPh>
    <phoneticPr fontId="3"/>
  </si>
  <si>
    <t>令和8年6月</t>
    <rPh sb="3" eb="4">
      <t>ネン</t>
    </rPh>
    <rPh sb="5" eb="6">
      <t>ガツ</t>
    </rPh>
    <phoneticPr fontId="3"/>
  </si>
  <si>
    <t>令和8年7月</t>
    <rPh sb="3" eb="4">
      <t>ネン</t>
    </rPh>
    <rPh sb="5" eb="6">
      <t>ガツ</t>
    </rPh>
    <phoneticPr fontId="3"/>
  </si>
  <si>
    <t>令和8年8月</t>
    <rPh sb="3" eb="4">
      <t>ネン</t>
    </rPh>
    <rPh sb="5" eb="6">
      <t>ガツ</t>
    </rPh>
    <phoneticPr fontId="3"/>
  </si>
  <si>
    <t>令和8年9月</t>
    <rPh sb="3" eb="4">
      <t>ネン</t>
    </rPh>
    <rPh sb="5" eb="6">
      <t>ガツ</t>
    </rPh>
    <phoneticPr fontId="3"/>
  </si>
  <si>
    <t>令和8年10月</t>
    <rPh sb="3" eb="4">
      <t>ネン</t>
    </rPh>
    <rPh sb="6" eb="7">
      <t>ガツ</t>
    </rPh>
    <phoneticPr fontId="3"/>
  </si>
  <si>
    <t>令和8年11月</t>
    <rPh sb="3" eb="4">
      <t>ネン</t>
    </rPh>
    <rPh sb="6" eb="7">
      <t>ガツ</t>
    </rPh>
    <phoneticPr fontId="3"/>
  </si>
  <si>
    <t>令和8年12月</t>
    <rPh sb="3" eb="4">
      <t>ネン</t>
    </rPh>
    <rPh sb="6" eb="7">
      <t>ガツ</t>
    </rPh>
    <phoneticPr fontId="3"/>
  </si>
  <si>
    <t>令和9年1月</t>
    <rPh sb="3" eb="4">
      <t>ネン</t>
    </rPh>
    <rPh sb="5" eb="6">
      <t>ガツ</t>
    </rPh>
    <phoneticPr fontId="3"/>
  </si>
  <si>
    <t>令和9年2月</t>
    <rPh sb="3" eb="4">
      <t>ネン</t>
    </rPh>
    <rPh sb="5" eb="6">
      <t>ガツ</t>
    </rPh>
    <phoneticPr fontId="3"/>
  </si>
  <si>
    <t>令和9年3月</t>
    <rPh sb="3" eb="4">
      <t>ネン</t>
    </rPh>
    <rPh sb="5" eb="6">
      <t>ガツ</t>
    </rPh>
    <phoneticPr fontId="3"/>
  </si>
  <si>
    <t>燃料費等調整額</t>
    <rPh sb="0" eb="3">
      <t>ネンリョウヒ</t>
    </rPh>
    <rPh sb="3" eb="4">
      <t>トウ</t>
    </rPh>
    <rPh sb="4" eb="6">
      <t>チョウセイ</t>
    </rPh>
    <rPh sb="6" eb="7">
      <t>ガク</t>
    </rPh>
    <phoneticPr fontId="3"/>
  </si>
  <si>
    <t>燃料費等調整額（円）</t>
    <rPh sb="6" eb="7">
      <t>ガク</t>
    </rPh>
    <rPh sb="8" eb="9">
      <t>エン</t>
    </rPh>
    <phoneticPr fontId="3"/>
  </si>
  <si>
    <t>＝カ×サ</t>
    <phoneticPr fontId="3"/>
  </si>
  <si>
    <t>＝オ＋コ＋シ</t>
    <phoneticPr fontId="3"/>
  </si>
  <si>
    <t>＝セ×100/110
（小数点以下切り上げ）</t>
    <rPh sb="12" eb="15">
      <t>ショウスウテン</t>
    </rPh>
    <rPh sb="15" eb="17">
      <t>イカ</t>
    </rPh>
    <rPh sb="17" eb="18">
      <t>キ</t>
    </rPh>
    <rPh sb="19" eb="20">
      <t>ア</t>
    </rPh>
    <phoneticPr fontId="3"/>
  </si>
  <si>
    <t>使用予定電力量の総合計</t>
    <rPh sb="0" eb="1">
      <t>シヨウ</t>
    </rPh>
    <rPh sb="1" eb="3">
      <t>ヨテイ</t>
    </rPh>
    <rPh sb="3" eb="5">
      <t>デンリョク</t>
    </rPh>
    <rPh sb="5" eb="6">
      <t>リョウ</t>
    </rPh>
    <rPh sb="7" eb="8">
      <t>ソウ</t>
    </rPh>
    <rPh sb="8" eb="10">
      <t>ゴウケイ</t>
    </rPh>
    <phoneticPr fontId="3"/>
  </si>
  <si>
    <t>カ</t>
    <phoneticPr fontId="3"/>
  </si>
  <si>
    <t>月別料金見込額</t>
    <phoneticPr fontId="3"/>
  </si>
  <si>
    <t>●オ、コ、シの料金については、１円未満の端数があるときは、小数点以下第三位で四捨五入します。</t>
    <rPh sb="7" eb="9">
      <t>リョウキン</t>
    </rPh>
    <rPh sb="16" eb="19">
      <t>エンミマン</t>
    </rPh>
    <rPh sb="20" eb="22">
      <t>ハスウ</t>
    </rPh>
    <rPh sb="29" eb="32">
      <t>ショウスウテン</t>
    </rPh>
    <rPh sb="32" eb="34">
      <t>イカ</t>
    </rPh>
    <rPh sb="34" eb="35">
      <t>ダイ</t>
    </rPh>
    <rPh sb="35" eb="36">
      <t>3</t>
    </rPh>
    <rPh sb="36" eb="37">
      <t>イ</t>
    </rPh>
    <rPh sb="38" eb="42">
      <t>シシャゴニュウ</t>
    </rPh>
    <phoneticPr fontId="1"/>
  </si>
  <si>
    <t>●スの料金については、各月において１円未満の端数があるときは、その端数を切り捨てるものとします。</t>
    <rPh sb="3" eb="5">
      <t>リョウキン</t>
    </rPh>
    <rPh sb="11" eb="13">
      <t>カクツキ</t>
    </rPh>
    <rPh sb="18" eb="21">
      <t>エンミマン</t>
    </rPh>
    <rPh sb="22" eb="24">
      <t>ハスウ</t>
    </rPh>
    <rPh sb="33" eb="35">
      <t>ハスウ</t>
    </rPh>
    <rPh sb="36" eb="37">
      <t>キ</t>
    </rPh>
    <rPh sb="38" eb="39">
      <t>ス</t>
    </rPh>
    <phoneticPr fontId="1"/>
  </si>
  <si>
    <t>●各料金の単価には、再生可能エネルギー発電促進賦課金の額を含みません。</t>
    <rPh sb="1" eb="4">
      <t>カクリョウキン</t>
    </rPh>
    <rPh sb="5" eb="7">
      <t>タンカ</t>
    </rPh>
    <rPh sb="10" eb="12">
      <t>サイセイ</t>
    </rPh>
    <rPh sb="12" eb="14">
      <t>カノウ</t>
    </rPh>
    <rPh sb="19" eb="21">
      <t>ハツデン</t>
    </rPh>
    <rPh sb="21" eb="23">
      <t>ソクシン</t>
    </rPh>
    <rPh sb="23" eb="26">
      <t>フカキン</t>
    </rPh>
    <rPh sb="27" eb="28">
      <t>ガク</t>
    </rPh>
    <rPh sb="29" eb="30">
      <t>フク</t>
    </rPh>
    <phoneticPr fontId="1"/>
  </si>
  <si>
    <t>【留意事項】</t>
    <phoneticPr fontId="3"/>
  </si>
  <si>
    <t>●太枠の欄にもれなく入力してください。なお、各単価は税込とし、小数点以下第二位まで入力できます。空欄やゼロ表記等は認められません。</t>
    <rPh sb="1" eb="3">
      <t>フトワク</t>
    </rPh>
    <rPh sb="4" eb="5">
      <t>ラン</t>
    </rPh>
    <rPh sb="10" eb="12">
      <t>ニュウリョク</t>
    </rPh>
    <rPh sb="22" eb="23">
      <t>カク</t>
    </rPh>
    <rPh sb="23" eb="25">
      <t>タンカ</t>
    </rPh>
    <rPh sb="26" eb="28">
      <t>ゼイコ</t>
    </rPh>
    <rPh sb="31" eb="34">
      <t>ショウスウテン</t>
    </rPh>
    <rPh sb="34" eb="36">
      <t>イカ</t>
    </rPh>
    <rPh sb="36" eb="37">
      <t>ダイ</t>
    </rPh>
    <rPh sb="37" eb="38">
      <t>2</t>
    </rPh>
    <rPh sb="38" eb="39">
      <t>イ</t>
    </rPh>
    <rPh sb="41" eb="43">
      <t>ニュウリョク</t>
    </rPh>
    <phoneticPr fontId="1"/>
  </si>
  <si>
    <t>福島県会津若松合同庁舎で使用する電気</t>
    <rPh sb="0" eb="3">
      <t>フクシマケン</t>
    </rPh>
    <rPh sb="3" eb="11">
      <t>アイヅワカマツゴウドウチョウシャ</t>
    </rPh>
    <rPh sb="12" eb="14">
      <t>シヨウ</t>
    </rPh>
    <rPh sb="16" eb="18">
      <t>デンキ</t>
    </rPh>
    <phoneticPr fontId="3"/>
  </si>
  <si>
    <t xml:space="preserve">燃料費等調整単価（円／kWh）
</t>
    <rPh sb="0" eb="3">
      <t>ネンリョウヒ</t>
    </rPh>
    <rPh sb="3" eb="4">
      <t>トウ</t>
    </rPh>
    <rPh sb="4" eb="6">
      <t>チョウセイ</t>
    </rPh>
    <rPh sb="6" eb="8">
      <t>タンカ</t>
    </rPh>
    <rPh sb="9" eb="10">
      <t>エン</t>
    </rPh>
    <phoneticPr fontId="3"/>
  </si>
  <si>
    <t>電力量料金単価（円／kWh）
※環境価値料金含む</t>
    <rPh sb="0" eb="3">
      <t>デンリョクリョウ</t>
    </rPh>
    <rPh sb="3" eb="5">
      <t>リョウキン</t>
    </rPh>
    <rPh sb="5" eb="7">
      <t>タンカ</t>
    </rPh>
    <rPh sb="8" eb="9">
      <t>エン</t>
    </rPh>
    <rPh sb="16" eb="18">
      <t>カンキョウ</t>
    </rPh>
    <rPh sb="18" eb="20">
      <t>カチ</t>
    </rPh>
    <rPh sb="20" eb="22">
      <t>リョウキン</t>
    </rPh>
    <rPh sb="22" eb="23">
      <t>フク</t>
    </rPh>
    <phoneticPr fontId="3"/>
  </si>
  <si>
    <t>●燃料費調整額、市場価格調整、離島ユニバーサルサービス調整額の合計を燃料費等調整額とします。燃料費等調整額の単価は令和７年11月実績を基準とします。</t>
    <rPh sb="1" eb="4">
      <t>ネンリョウヒ</t>
    </rPh>
    <rPh sb="4" eb="6">
      <t>チョウセイ</t>
    </rPh>
    <rPh sb="6" eb="7">
      <t>ガク</t>
    </rPh>
    <rPh sb="8" eb="10">
      <t>シジョウ</t>
    </rPh>
    <rPh sb="10" eb="12">
      <t>カカク</t>
    </rPh>
    <rPh sb="12" eb="14">
      <t>チョウセイ</t>
    </rPh>
    <rPh sb="15" eb="17">
      <t>リトウ</t>
    </rPh>
    <rPh sb="27" eb="29">
      <t>チョウセイ</t>
    </rPh>
    <rPh sb="29" eb="30">
      <t>ガク</t>
    </rPh>
    <rPh sb="31" eb="33">
      <t>ゴウケイ</t>
    </rPh>
    <rPh sb="34" eb="37">
      <t>ネンリョウヒ</t>
    </rPh>
    <rPh sb="37" eb="38">
      <t>トウ</t>
    </rPh>
    <rPh sb="38" eb="40">
      <t>チョウセイ</t>
    </rPh>
    <rPh sb="40" eb="41">
      <t>ガク</t>
    </rPh>
    <rPh sb="54" eb="56">
      <t>タンカ</t>
    </rPh>
    <phoneticPr fontId="1"/>
  </si>
  <si>
    <t>●内訳計算書に入力された単価（割引料金を含む）を基に算出した合計（税込）＝基本料金の計＋電力量料金の計（環境価値料金含む）＋燃料費等調整額の計で、電気需給契約を締結します。必ず正確な単価を入力してください。</t>
    <rPh sb="1" eb="3">
      <t>ウチワケ</t>
    </rPh>
    <rPh sb="3" eb="6">
      <t>ケイサンショ</t>
    </rPh>
    <rPh sb="7" eb="9">
      <t>ニュウリョク</t>
    </rPh>
    <rPh sb="12" eb="14">
      <t>タンカ</t>
    </rPh>
    <rPh sb="15" eb="17">
      <t>ワリビキ</t>
    </rPh>
    <rPh sb="17" eb="19">
      <t>リョウキン</t>
    </rPh>
    <rPh sb="20" eb="21">
      <t>フク</t>
    </rPh>
    <rPh sb="24" eb="25">
      <t>モト</t>
    </rPh>
    <rPh sb="26" eb="28">
      <t>サンシュツ</t>
    </rPh>
    <rPh sb="30" eb="32">
      <t>ゴウケイ</t>
    </rPh>
    <rPh sb="33" eb="35">
      <t>ゼイコミ</t>
    </rPh>
    <rPh sb="37" eb="39">
      <t>キホン</t>
    </rPh>
    <rPh sb="39" eb="41">
      <t>リョウキン</t>
    </rPh>
    <rPh sb="42" eb="43">
      <t>ケイ</t>
    </rPh>
    <rPh sb="44" eb="49">
      <t>デンリョクリョウリョウキン</t>
    </rPh>
    <rPh sb="50" eb="51">
      <t>ケイ</t>
    </rPh>
    <rPh sb="52" eb="54">
      <t>カンキョウ</t>
    </rPh>
    <rPh sb="54" eb="56">
      <t>カチ</t>
    </rPh>
    <rPh sb="56" eb="58">
      <t>リョウキン</t>
    </rPh>
    <rPh sb="58" eb="59">
      <t>フク</t>
    </rPh>
    <rPh sb="62" eb="65">
      <t>ネンリョウヒ</t>
    </rPh>
    <rPh sb="65" eb="66">
      <t>トウ</t>
    </rPh>
    <rPh sb="66" eb="69">
      <t>チョウセイガク</t>
    </rPh>
    <rPh sb="70" eb="71">
      <t>ケイ</t>
    </rPh>
    <rPh sb="71" eb="72">
      <t>リョウケイ</t>
    </rPh>
    <rPh sb="73" eb="75">
      <t>デンキ</t>
    </rPh>
    <rPh sb="75" eb="77">
      <t>ジュキュウ</t>
    </rPh>
    <rPh sb="77" eb="79">
      <t>ケイヤク</t>
    </rPh>
    <rPh sb="80" eb="82">
      <t>テイケツ</t>
    </rPh>
    <rPh sb="86" eb="87">
      <t>カナラ</t>
    </rPh>
    <rPh sb="88" eb="90">
      <t>セイカク</t>
    </rPh>
    <rPh sb="91" eb="93">
      <t>タンカ</t>
    </rPh>
    <rPh sb="94" eb="96">
      <t>ニュウリョク</t>
    </rPh>
    <phoneticPr fontId="1"/>
  </si>
  <si>
    <t>福島県会津若松合同庁舎</t>
    <rPh sb="0" eb="3">
      <t>フクシマケン</t>
    </rPh>
    <rPh sb="3" eb="7">
      <t>アイヅワカマツ</t>
    </rPh>
    <rPh sb="7" eb="9">
      <t>ゴウドウ</t>
    </rPh>
    <rPh sb="9" eb="11">
      <t>チョウシャ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</si>
</sst>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i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7" xfId="0" applyFont="1" applyBorder="1">
      <alignment vertical="center"/>
    </xf>
    <xf numFmtId="3" fontId="2" fillId="0" borderId="9" xfId="0" applyNumberFormat="1" applyFont="1" applyBorder="1" applyAlignment="1">
      <alignment vertical="center" shrinkToFit="1"/>
    </xf>
    <xf numFmtId="4" fontId="2" fillId="0" borderId="10" xfId="0" applyNumberFormat="1" applyFont="1" applyBorder="1" applyAlignment="1">
      <alignment vertical="center" shrinkToFit="1"/>
    </xf>
    <xf numFmtId="4" fontId="2" fillId="2" borderId="1" xfId="0" applyNumberFormat="1" applyFont="1" applyFill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4" fillId="3" borderId="0" xfId="0" applyFont="1" applyFill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4" fontId="8" fillId="2" borderId="8" xfId="0" applyNumberFormat="1" applyFont="1" applyFill="1" applyBorder="1" applyAlignment="1">
      <alignment vertical="center" shrinkToFit="1"/>
    </xf>
    <xf numFmtId="4" fontId="7" fillId="0" borderId="1" xfId="0" applyNumberFormat="1" applyFont="1" applyBorder="1" applyAlignment="1">
      <alignment vertical="center" shrinkToFit="1"/>
    </xf>
    <xf numFmtId="3" fontId="7" fillId="0" borderId="1" xfId="0" applyNumberFormat="1" applyFont="1" applyBorder="1" applyAlignment="1">
      <alignment vertical="center" shrinkToFit="1"/>
    </xf>
    <xf numFmtId="0" fontId="9" fillId="0" borderId="0" xfId="0" applyFont="1">
      <alignment vertical="center"/>
    </xf>
    <xf numFmtId="0" fontId="10" fillId="0" borderId="3" xfId="0" applyFont="1" applyBorder="1" applyAlignment="1">
      <alignment horizontal="centerContinuous" vertical="center"/>
    </xf>
    <xf numFmtId="0" fontId="10" fillId="0" borderId="2" xfId="0" applyFont="1" applyBorder="1" applyAlignment="1">
      <alignment horizontal="centerContinuous" vertical="center"/>
    </xf>
    <xf numFmtId="0" fontId="10" fillId="0" borderId="9" xfId="0" applyFont="1" applyBorder="1" applyAlignment="1">
      <alignment horizontal="center" vertical="center"/>
    </xf>
    <xf numFmtId="0" fontId="4" fillId="0" borderId="0" xfId="0" quotePrefix="1" applyFont="1" applyAlignment="1">
      <alignment vertical="center" wrapText="1"/>
    </xf>
    <xf numFmtId="0" fontId="4" fillId="3" borderId="0" xfId="0" quotePrefix="1" applyFont="1" applyFill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 shrinkToFit="1"/>
    </xf>
    <xf numFmtId="4" fontId="2" fillId="0" borderId="6" xfId="0" applyNumberFormat="1" applyFont="1" applyBorder="1" applyAlignment="1">
      <alignment vertical="center" shrinkToFit="1"/>
    </xf>
    <xf numFmtId="4" fontId="2" fillId="2" borderId="3" xfId="0" applyNumberFormat="1" applyFont="1" applyFill="1" applyBorder="1" applyAlignment="1">
      <alignment vertical="center" shrinkToFit="1"/>
    </xf>
    <xf numFmtId="4" fontId="7" fillId="0" borderId="3" xfId="0" applyNumberFormat="1" applyFont="1" applyBorder="1" applyAlignment="1">
      <alignment vertical="center" shrinkToFit="1"/>
    </xf>
    <xf numFmtId="3" fontId="2" fillId="0" borderId="15" xfId="0" applyNumberFormat="1" applyFont="1" applyBorder="1" applyAlignment="1">
      <alignment vertical="center" shrinkToFit="1"/>
    </xf>
    <xf numFmtId="3" fontId="7" fillId="0" borderId="14" xfId="0" applyNumberFormat="1" applyFont="1" applyBorder="1" applyAlignment="1">
      <alignment vertical="center" shrinkToFit="1"/>
    </xf>
    <xf numFmtId="3" fontId="2" fillId="0" borderId="17" xfId="0" applyNumberFormat="1" applyFont="1" applyBorder="1" applyAlignment="1">
      <alignment vertical="center" shrinkToFit="1"/>
    </xf>
    <xf numFmtId="3" fontId="2" fillId="0" borderId="16" xfId="0" applyNumberFormat="1" applyFont="1" applyBorder="1" applyAlignment="1">
      <alignment vertical="center" shrinkToFit="1"/>
    </xf>
    <xf numFmtId="3" fontId="2" fillId="0" borderId="18" xfId="0" applyNumberFormat="1" applyFont="1" applyBorder="1" applyAlignment="1">
      <alignment vertical="center" shrinkToFit="1"/>
    </xf>
    <xf numFmtId="0" fontId="2" fillId="0" borderId="4" xfId="0" applyFont="1" applyBorder="1">
      <alignment vertical="center"/>
    </xf>
    <xf numFmtId="0" fontId="2" fillId="0" borderId="19" xfId="0" applyFont="1" applyBorder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20" xfId="0" applyFont="1" applyBorder="1" applyAlignment="1">
      <alignment vertical="center" shrinkToFit="1"/>
    </xf>
    <xf numFmtId="0" fontId="2" fillId="0" borderId="20" xfId="0" quotePrefix="1" applyFont="1" applyBorder="1" applyAlignment="1">
      <alignment vertical="center" shrinkToFit="1"/>
    </xf>
    <xf numFmtId="0" fontId="4" fillId="0" borderId="5" xfId="0" applyFont="1" applyBorder="1">
      <alignment vertical="center"/>
    </xf>
    <xf numFmtId="0" fontId="4" fillId="0" borderId="20" xfId="0" quotePrefix="1" applyFont="1" applyBorder="1" applyAlignment="1">
      <alignment vertical="center" shrinkToFit="1"/>
    </xf>
    <xf numFmtId="0" fontId="4" fillId="0" borderId="6" xfId="0" applyFont="1" applyBorder="1">
      <alignment vertical="center"/>
    </xf>
    <xf numFmtId="0" fontId="4" fillId="0" borderId="7" xfId="0" quotePrefix="1" applyFont="1" applyBorder="1" applyAlignment="1">
      <alignment vertical="center" shrinkToFit="1"/>
    </xf>
    <xf numFmtId="0" fontId="11" fillId="0" borderId="5" xfId="0" applyFont="1" applyBorder="1">
      <alignment vertical="center"/>
    </xf>
    <xf numFmtId="0" fontId="11" fillId="0" borderId="20" xfId="0" quotePrefix="1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9" fillId="0" borderId="3" xfId="0" applyFont="1" applyBorder="1" applyAlignment="1">
      <alignment vertical="center" wrapText="1" shrinkToFit="1"/>
    </xf>
    <xf numFmtId="0" fontId="5" fillId="2" borderId="11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vertical="center" wrapText="1"/>
    </xf>
    <xf numFmtId="0" fontId="6" fillId="0" borderId="0" xfId="0" applyFont="1" applyAlignment="1">
      <alignment horizontal="distributed" vertical="center"/>
    </xf>
    <xf numFmtId="3" fontId="6" fillId="0" borderId="1" xfId="0" applyNumberFormat="1" applyFont="1" applyBorder="1" applyAlignment="1">
      <alignment vertical="center" shrinkToFit="1"/>
    </xf>
    <xf numFmtId="3" fontId="6" fillId="3" borderId="1" xfId="0" applyNumberFormat="1" applyFont="1" applyFill="1" applyBorder="1" applyAlignment="1">
      <alignment horizontal="right" vertical="center" shrinkToFit="1"/>
    </xf>
    <xf numFmtId="0" fontId="7" fillId="0" borderId="1" xfId="0" applyFont="1" applyBorder="1">
      <alignment vertical="center"/>
    </xf>
    <xf numFmtId="0" fontId="7" fillId="3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3"/>
  <sheetViews>
    <sheetView tabSelected="1" view="pageLayout" zoomScale="70" zoomScaleNormal="100" zoomScaleSheetLayoutView="100" zoomScalePageLayoutView="70" workbookViewId="0"/>
  </sheetViews>
  <sheetFormatPr defaultColWidth="10" defaultRowHeight="18" customHeight="1" x14ac:dyDescent="0.45"/>
  <cols>
    <col min="1" max="2" width="4.8984375" style="1" customWidth="1"/>
    <col min="3" max="3" width="3.5" style="1" customWidth="1"/>
    <col min="4" max="4" width="25" style="1" customWidth="1"/>
    <col min="5" max="17" width="9.796875" style="1" customWidth="1"/>
    <col min="18" max="18" width="15" style="1" customWidth="1"/>
    <col min="19" max="19" width="3.5" style="1" customWidth="1"/>
    <col min="20" max="20" width="25" style="1" customWidth="1"/>
    <col min="21" max="16384" width="10" style="1"/>
  </cols>
  <sheetData>
    <row r="1" spans="2:20" ht="30" customHeight="1" x14ac:dyDescent="0.45">
      <c r="J1" s="60" t="s">
        <v>23</v>
      </c>
      <c r="K1" s="60"/>
    </row>
    <row r="2" spans="2:20" ht="12" customHeight="1" thickBot="1" x14ac:dyDescent="0.5"/>
    <row r="3" spans="2:20" ht="21" customHeight="1" thickBot="1" x14ac:dyDescent="0.5">
      <c r="D3" s="7" t="s">
        <v>24</v>
      </c>
      <c r="E3" s="45"/>
      <c r="F3" s="46"/>
      <c r="G3" s="46"/>
      <c r="H3" s="47"/>
    </row>
    <row r="4" spans="2:20" ht="21" customHeight="1" x14ac:dyDescent="0.45">
      <c r="D4" s="7" t="s">
        <v>41</v>
      </c>
      <c r="E4" s="1" t="s">
        <v>68</v>
      </c>
    </row>
    <row r="5" spans="2:20" ht="12" customHeight="1" x14ac:dyDescent="0.45"/>
    <row r="6" spans="2:20" ht="14.4" customHeight="1" x14ac:dyDescent="0.45">
      <c r="B6" s="16" t="s">
        <v>27</v>
      </c>
      <c r="C6" s="17"/>
      <c r="D6" s="18" t="s">
        <v>21</v>
      </c>
      <c r="E6" s="18" t="s">
        <v>42</v>
      </c>
      <c r="F6" s="18" t="s">
        <v>43</v>
      </c>
      <c r="G6" s="18" t="s">
        <v>44</v>
      </c>
      <c r="H6" s="18" t="s">
        <v>45</v>
      </c>
      <c r="I6" s="18" t="s">
        <v>46</v>
      </c>
      <c r="J6" s="18" t="s">
        <v>47</v>
      </c>
      <c r="K6" s="18" t="s">
        <v>48</v>
      </c>
      <c r="L6" s="18" t="s">
        <v>49</v>
      </c>
      <c r="M6" s="18" t="s">
        <v>50</v>
      </c>
      <c r="N6" s="18" t="s">
        <v>51</v>
      </c>
      <c r="O6" s="18" t="s">
        <v>52</v>
      </c>
      <c r="P6" s="18" t="s">
        <v>53</v>
      </c>
      <c r="Q6" s="22" t="s">
        <v>54</v>
      </c>
      <c r="R6" s="21" t="s">
        <v>34</v>
      </c>
    </row>
    <row r="7" spans="2:20" ht="21" customHeight="1" thickBot="1" x14ac:dyDescent="0.5">
      <c r="B7" s="49" t="s">
        <v>73</v>
      </c>
      <c r="C7" s="48" t="s">
        <v>0</v>
      </c>
      <c r="D7" s="9" t="s">
        <v>1</v>
      </c>
      <c r="E7" s="4">
        <v>302</v>
      </c>
      <c r="F7" s="4">
        <f>$E7</f>
        <v>302</v>
      </c>
      <c r="G7" s="4">
        <f t="shared" ref="G7:Q7" si="0">$E7</f>
        <v>302</v>
      </c>
      <c r="H7" s="4">
        <f t="shared" si="0"/>
        <v>302</v>
      </c>
      <c r="I7" s="4">
        <f t="shared" si="0"/>
        <v>302</v>
      </c>
      <c r="J7" s="4">
        <f t="shared" si="0"/>
        <v>302</v>
      </c>
      <c r="K7" s="4">
        <f t="shared" si="0"/>
        <v>302</v>
      </c>
      <c r="L7" s="4">
        <f t="shared" si="0"/>
        <v>302</v>
      </c>
      <c r="M7" s="4">
        <f t="shared" si="0"/>
        <v>302</v>
      </c>
      <c r="N7" s="4">
        <f t="shared" si="0"/>
        <v>302</v>
      </c>
      <c r="O7" s="4">
        <f t="shared" si="0"/>
        <v>302</v>
      </c>
      <c r="P7" s="4">
        <f t="shared" si="0"/>
        <v>302</v>
      </c>
      <c r="Q7" s="23">
        <f t="shared" si="0"/>
        <v>302</v>
      </c>
      <c r="R7" s="29"/>
      <c r="S7" s="32" t="s">
        <v>3</v>
      </c>
      <c r="T7" s="33"/>
    </row>
    <row r="8" spans="2:20" ht="21" customHeight="1" thickBot="1" x14ac:dyDescent="0.5">
      <c r="B8" s="50"/>
      <c r="C8" s="48"/>
      <c r="D8" s="10" t="s">
        <v>11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31"/>
      <c r="S8" s="34" t="s">
        <v>4</v>
      </c>
      <c r="T8" s="35"/>
    </row>
    <row r="9" spans="2:20" ht="21" customHeight="1" x14ac:dyDescent="0.45">
      <c r="B9" s="50"/>
      <c r="C9" s="48"/>
      <c r="D9" s="9" t="s">
        <v>2</v>
      </c>
      <c r="E9" s="5">
        <f t="shared" ref="E9:P9" si="1">(E7*E8)*0.85</f>
        <v>0</v>
      </c>
      <c r="F9" s="5">
        <f t="shared" si="1"/>
        <v>0</v>
      </c>
      <c r="G9" s="5">
        <f t="shared" si="1"/>
        <v>0</v>
      </c>
      <c r="H9" s="5">
        <f t="shared" si="1"/>
        <v>0</v>
      </c>
      <c r="I9" s="5">
        <f t="shared" si="1"/>
        <v>0</v>
      </c>
      <c r="J9" s="5">
        <f t="shared" si="1"/>
        <v>0</v>
      </c>
      <c r="K9" s="5">
        <f t="shared" si="1"/>
        <v>0</v>
      </c>
      <c r="L9" s="5">
        <f t="shared" si="1"/>
        <v>0</v>
      </c>
      <c r="M9" s="5">
        <f t="shared" si="1"/>
        <v>0</v>
      </c>
      <c r="N9" s="5">
        <f t="shared" si="1"/>
        <v>0</v>
      </c>
      <c r="O9" s="5">
        <f t="shared" ref="O9" si="2">(O7*O8)*0.85</f>
        <v>0</v>
      </c>
      <c r="P9" s="5">
        <f t="shared" si="1"/>
        <v>0</v>
      </c>
      <c r="Q9" s="24">
        <f>(Q7*Q8)*0.85</f>
        <v>0</v>
      </c>
      <c r="R9" s="29"/>
      <c r="S9" s="34" t="s">
        <v>5</v>
      </c>
      <c r="T9" s="36" t="s">
        <v>19</v>
      </c>
    </row>
    <row r="10" spans="2:20" ht="21" customHeight="1" x14ac:dyDescent="0.45">
      <c r="B10" s="50"/>
      <c r="C10" s="48"/>
      <c r="D10" s="9" t="s">
        <v>13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5"/>
      <c r="R10" s="29"/>
      <c r="S10" s="34" t="s">
        <v>6</v>
      </c>
      <c r="T10" s="35"/>
    </row>
    <row r="11" spans="2:20" ht="21" customHeight="1" x14ac:dyDescent="0.45">
      <c r="B11" s="50"/>
      <c r="C11" s="48"/>
      <c r="D11" s="11" t="s">
        <v>17</v>
      </c>
      <c r="E11" s="13">
        <f>ROUND(E9-E10,2)</f>
        <v>0</v>
      </c>
      <c r="F11" s="13">
        <f t="shared" ref="F11:P11" si="3">ROUND(F9-F10,2)</f>
        <v>0</v>
      </c>
      <c r="G11" s="13">
        <f t="shared" si="3"/>
        <v>0</v>
      </c>
      <c r="H11" s="13">
        <f t="shared" si="3"/>
        <v>0</v>
      </c>
      <c r="I11" s="13">
        <f t="shared" si="3"/>
        <v>0</v>
      </c>
      <c r="J11" s="13">
        <f t="shared" si="3"/>
        <v>0</v>
      </c>
      <c r="K11" s="13">
        <f t="shared" si="3"/>
        <v>0</v>
      </c>
      <c r="L11" s="13">
        <f t="shared" si="3"/>
        <v>0</v>
      </c>
      <c r="M11" s="13">
        <f t="shared" si="3"/>
        <v>0</v>
      </c>
      <c r="N11" s="13">
        <f t="shared" si="3"/>
        <v>0</v>
      </c>
      <c r="O11" s="13">
        <f t="shared" ref="O11" si="4">ROUND(O9-O10,2)</f>
        <v>0</v>
      </c>
      <c r="P11" s="13">
        <f t="shared" si="3"/>
        <v>0</v>
      </c>
      <c r="Q11" s="26">
        <f>ROUND(Q9-Q10,2)</f>
        <v>0</v>
      </c>
      <c r="R11" s="30"/>
      <c r="S11" s="37" t="s">
        <v>8</v>
      </c>
      <c r="T11" s="38" t="s">
        <v>18</v>
      </c>
    </row>
    <row r="12" spans="2:20" ht="21" customHeight="1" thickBot="1" x14ac:dyDescent="0.5">
      <c r="B12" s="50"/>
      <c r="C12" s="48" t="s">
        <v>7</v>
      </c>
      <c r="D12" s="9" t="s">
        <v>10</v>
      </c>
      <c r="E12" s="4">
        <v>53700</v>
      </c>
      <c r="F12" s="4">
        <v>27500</v>
      </c>
      <c r="G12" s="4">
        <v>26200</v>
      </c>
      <c r="H12" s="4">
        <v>28900</v>
      </c>
      <c r="I12" s="4">
        <v>37100</v>
      </c>
      <c r="J12" s="4">
        <v>43300</v>
      </c>
      <c r="K12" s="4">
        <v>35200</v>
      </c>
      <c r="L12" s="4">
        <v>27200</v>
      </c>
      <c r="M12" s="4">
        <v>34500</v>
      </c>
      <c r="N12" s="4">
        <v>53300</v>
      </c>
      <c r="O12" s="4">
        <v>63800</v>
      </c>
      <c r="P12" s="4">
        <v>63300</v>
      </c>
      <c r="Q12" s="23">
        <v>53700</v>
      </c>
      <c r="R12" s="27">
        <f>SUM(E12:Q12)</f>
        <v>547700</v>
      </c>
      <c r="S12" s="34" t="s">
        <v>28</v>
      </c>
      <c r="T12" s="36"/>
    </row>
    <row r="13" spans="2:20" ht="27" thickBot="1" x14ac:dyDescent="0.5">
      <c r="B13" s="50"/>
      <c r="C13" s="48"/>
      <c r="D13" s="44" t="s">
        <v>70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31"/>
      <c r="S13" s="34" t="s">
        <v>29</v>
      </c>
      <c r="T13" s="35"/>
    </row>
    <row r="14" spans="2:20" ht="21" customHeight="1" x14ac:dyDescent="0.45">
      <c r="B14" s="50"/>
      <c r="C14" s="48"/>
      <c r="D14" s="9" t="s">
        <v>12</v>
      </c>
      <c r="E14" s="5">
        <f>E12*E13</f>
        <v>0</v>
      </c>
      <c r="F14" s="5">
        <f t="shared" ref="F14:Q14" si="5">F12*F13</f>
        <v>0</v>
      </c>
      <c r="G14" s="5">
        <f t="shared" si="5"/>
        <v>0</v>
      </c>
      <c r="H14" s="5">
        <f t="shared" si="5"/>
        <v>0</v>
      </c>
      <c r="I14" s="5">
        <f t="shared" si="5"/>
        <v>0</v>
      </c>
      <c r="J14" s="5">
        <f t="shared" si="5"/>
        <v>0</v>
      </c>
      <c r="K14" s="5">
        <f t="shared" si="5"/>
        <v>0</v>
      </c>
      <c r="L14" s="5">
        <f t="shared" si="5"/>
        <v>0</v>
      </c>
      <c r="M14" s="5">
        <f t="shared" si="5"/>
        <v>0</v>
      </c>
      <c r="N14" s="5">
        <f t="shared" si="5"/>
        <v>0</v>
      </c>
      <c r="O14" s="5">
        <f t="shared" ref="O14" si="6">O12*O13</f>
        <v>0</v>
      </c>
      <c r="P14" s="5">
        <f t="shared" si="5"/>
        <v>0</v>
      </c>
      <c r="Q14" s="24">
        <f t="shared" si="5"/>
        <v>0</v>
      </c>
      <c r="R14" s="29"/>
      <c r="S14" s="34" t="s">
        <v>30</v>
      </c>
      <c r="T14" s="36" t="s">
        <v>20</v>
      </c>
    </row>
    <row r="15" spans="2:20" ht="21" customHeight="1" x14ac:dyDescent="0.45">
      <c r="B15" s="50"/>
      <c r="C15" s="48"/>
      <c r="D15" s="9" t="s">
        <v>13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25"/>
      <c r="R15" s="29"/>
      <c r="S15" s="34" t="s">
        <v>31</v>
      </c>
      <c r="T15" s="35"/>
    </row>
    <row r="16" spans="2:20" ht="21" customHeight="1" x14ac:dyDescent="0.45">
      <c r="B16" s="50"/>
      <c r="C16" s="48"/>
      <c r="D16" s="11" t="s">
        <v>25</v>
      </c>
      <c r="E16" s="13">
        <f>ROUND(E14-E15,2)</f>
        <v>0</v>
      </c>
      <c r="F16" s="13">
        <f t="shared" ref="F16:Q16" si="7">ROUND(F14-F15,2)</f>
        <v>0</v>
      </c>
      <c r="G16" s="13">
        <f t="shared" si="7"/>
        <v>0</v>
      </c>
      <c r="H16" s="13">
        <f t="shared" si="7"/>
        <v>0</v>
      </c>
      <c r="I16" s="13">
        <f t="shared" si="7"/>
        <v>0</v>
      </c>
      <c r="J16" s="13">
        <f t="shared" si="7"/>
        <v>0</v>
      </c>
      <c r="K16" s="13">
        <f t="shared" si="7"/>
        <v>0</v>
      </c>
      <c r="L16" s="13">
        <f t="shared" si="7"/>
        <v>0</v>
      </c>
      <c r="M16" s="13">
        <f t="shared" si="7"/>
        <v>0</v>
      </c>
      <c r="N16" s="13">
        <f t="shared" si="7"/>
        <v>0</v>
      </c>
      <c r="O16" s="13">
        <f t="shared" ref="O16" si="8">ROUND(O14-O15,2)</f>
        <v>0</v>
      </c>
      <c r="P16" s="13">
        <f t="shared" si="7"/>
        <v>0</v>
      </c>
      <c r="Q16" s="26">
        <f t="shared" si="7"/>
        <v>0</v>
      </c>
      <c r="R16" s="30"/>
      <c r="S16" s="37" t="s">
        <v>32</v>
      </c>
      <c r="T16" s="38" t="s">
        <v>33</v>
      </c>
    </row>
    <row r="17" spans="2:20" ht="21" customHeight="1" thickBot="1" x14ac:dyDescent="0.5">
      <c r="B17" s="50"/>
      <c r="C17" s="52" t="s">
        <v>55</v>
      </c>
      <c r="D17" s="43" t="s">
        <v>10</v>
      </c>
      <c r="E17" s="4">
        <f>E12</f>
        <v>53700</v>
      </c>
      <c r="F17" s="4">
        <f t="shared" ref="F17:Q17" si="9">F12</f>
        <v>27500</v>
      </c>
      <c r="G17" s="4">
        <f t="shared" si="9"/>
        <v>26200</v>
      </c>
      <c r="H17" s="4">
        <f t="shared" si="9"/>
        <v>28900</v>
      </c>
      <c r="I17" s="4">
        <f t="shared" si="9"/>
        <v>37100</v>
      </c>
      <c r="J17" s="4">
        <f t="shared" si="9"/>
        <v>43300</v>
      </c>
      <c r="K17" s="4">
        <f t="shared" si="9"/>
        <v>35200</v>
      </c>
      <c r="L17" s="4">
        <f t="shared" si="9"/>
        <v>27200</v>
      </c>
      <c r="M17" s="4">
        <f t="shared" si="9"/>
        <v>34500</v>
      </c>
      <c r="N17" s="4">
        <f t="shared" si="9"/>
        <v>53300</v>
      </c>
      <c r="O17" s="4">
        <f t="shared" ref="O17" si="10">O12</f>
        <v>63800</v>
      </c>
      <c r="P17" s="4">
        <f t="shared" si="9"/>
        <v>63300</v>
      </c>
      <c r="Q17" s="23">
        <f t="shared" si="9"/>
        <v>53700</v>
      </c>
      <c r="R17" s="27">
        <f>SUM(E17:Q17)</f>
        <v>547700</v>
      </c>
      <c r="S17" s="41" t="s">
        <v>28</v>
      </c>
      <c r="T17" s="42" t="s">
        <v>36</v>
      </c>
    </row>
    <row r="18" spans="2:20" ht="27" thickBot="1" x14ac:dyDescent="0.5">
      <c r="B18" s="50"/>
      <c r="C18" s="53"/>
      <c r="D18" s="44" t="s">
        <v>69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31"/>
      <c r="S18" s="34" t="s">
        <v>9</v>
      </c>
      <c r="T18" s="35"/>
    </row>
    <row r="19" spans="2:20" ht="52.8" customHeight="1" x14ac:dyDescent="0.45">
      <c r="B19" s="50"/>
      <c r="C19" s="54"/>
      <c r="D19" s="43" t="s">
        <v>56</v>
      </c>
      <c r="E19" s="5">
        <f>E17*E18</f>
        <v>0</v>
      </c>
      <c r="F19" s="5">
        <f t="shared" ref="F19:Q19" si="11">F17*F18</f>
        <v>0</v>
      </c>
      <c r="G19" s="5">
        <f t="shared" si="11"/>
        <v>0</v>
      </c>
      <c r="H19" s="5">
        <f t="shared" si="11"/>
        <v>0</v>
      </c>
      <c r="I19" s="5">
        <f t="shared" si="11"/>
        <v>0</v>
      </c>
      <c r="J19" s="5">
        <f t="shared" si="11"/>
        <v>0</v>
      </c>
      <c r="K19" s="5">
        <f t="shared" si="11"/>
        <v>0</v>
      </c>
      <c r="L19" s="5">
        <f t="shared" si="11"/>
        <v>0</v>
      </c>
      <c r="M19" s="5">
        <f t="shared" si="11"/>
        <v>0</v>
      </c>
      <c r="N19" s="5">
        <f t="shared" si="11"/>
        <v>0</v>
      </c>
      <c r="O19" s="5">
        <f t="shared" si="11"/>
        <v>0</v>
      </c>
      <c r="P19" s="5">
        <f t="shared" si="11"/>
        <v>0</v>
      </c>
      <c r="Q19" s="5">
        <f t="shared" si="11"/>
        <v>0</v>
      </c>
      <c r="R19" s="29"/>
      <c r="S19" s="34" t="s">
        <v>37</v>
      </c>
      <c r="T19" s="36" t="s">
        <v>57</v>
      </c>
    </row>
    <row r="20" spans="2:20" ht="30" customHeight="1" x14ac:dyDescent="0.45">
      <c r="B20" s="51"/>
      <c r="C20" s="3"/>
      <c r="D20" s="11" t="s">
        <v>14</v>
      </c>
      <c r="E20" s="14">
        <f>ROUNDDOWN(SUM(E11,E16,E19),0)</f>
        <v>0</v>
      </c>
      <c r="F20" s="14">
        <f t="shared" ref="F20:P20" si="12">ROUNDDOWN(SUM(F11,F16,F19),0)</f>
        <v>0</v>
      </c>
      <c r="G20" s="14">
        <f t="shared" si="12"/>
        <v>0</v>
      </c>
      <c r="H20" s="14">
        <f t="shared" si="12"/>
        <v>0</v>
      </c>
      <c r="I20" s="14">
        <f t="shared" si="12"/>
        <v>0</v>
      </c>
      <c r="J20" s="14">
        <f t="shared" si="12"/>
        <v>0</v>
      </c>
      <c r="K20" s="14">
        <f t="shared" si="12"/>
        <v>0</v>
      </c>
      <c r="L20" s="14">
        <f t="shared" si="12"/>
        <v>0</v>
      </c>
      <c r="M20" s="14">
        <f t="shared" si="12"/>
        <v>0</v>
      </c>
      <c r="N20" s="14">
        <f t="shared" si="12"/>
        <v>0</v>
      </c>
      <c r="O20" s="14">
        <f t="shared" si="12"/>
        <v>0</v>
      </c>
      <c r="P20" s="14">
        <f t="shared" si="12"/>
        <v>0</v>
      </c>
      <c r="Q20" s="14">
        <f>ROUNDDOWN(SUM(Q11,Q16,Q19),0)</f>
        <v>0</v>
      </c>
      <c r="R20" s="28">
        <f>SUM(E20:Q20)</f>
        <v>0</v>
      </c>
      <c r="S20" s="39" t="s">
        <v>38</v>
      </c>
      <c r="T20" s="40" t="s">
        <v>58</v>
      </c>
    </row>
    <row r="22" spans="2:20" ht="30" customHeight="1" x14ac:dyDescent="0.45">
      <c r="N22" s="63" t="s">
        <v>26</v>
      </c>
      <c r="O22" s="63"/>
      <c r="P22" s="63"/>
      <c r="Q22" s="61">
        <f>SUM(R20)</f>
        <v>0</v>
      </c>
      <c r="R22" s="61"/>
      <c r="S22" s="2" t="s">
        <v>38</v>
      </c>
      <c r="T22" s="19" t="s">
        <v>62</v>
      </c>
    </row>
    <row r="23" spans="2:20" ht="30" customHeight="1" x14ac:dyDescent="0.45">
      <c r="N23" s="64" t="s">
        <v>22</v>
      </c>
      <c r="O23" s="64"/>
      <c r="P23" s="64"/>
      <c r="Q23" s="62">
        <f>ROUNDUP(Q22*(100/110),0)</f>
        <v>0</v>
      </c>
      <c r="R23" s="62"/>
      <c r="S23" s="8" t="s">
        <v>39</v>
      </c>
      <c r="T23" s="20" t="s">
        <v>59</v>
      </c>
    </row>
    <row r="24" spans="2:20" ht="18" customHeight="1" x14ac:dyDescent="0.45">
      <c r="B24" s="15" t="s">
        <v>66</v>
      </c>
      <c r="C24" s="15"/>
      <c r="D24" s="15"/>
      <c r="E24" s="15"/>
    </row>
    <row r="25" spans="2:20" ht="18" customHeight="1" x14ac:dyDescent="0.45">
      <c r="B25" s="15" t="s">
        <v>67</v>
      </c>
      <c r="C25" s="15"/>
      <c r="D25" s="15"/>
      <c r="E25" s="15"/>
      <c r="N25" s="55" t="s">
        <v>35</v>
      </c>
      <c r="O25" s="55"/>
      <c r="P25" s="56"/>
      <c r="Q25" s="57">
        <f>SUM(R12)</f>
        <v>547700</v>
      </c>
      <c r="R25" s="57"/>
      <c r="S25" s="58" t="s">
        <v>61</v>
      </c>
      <c r="T25" s="59" t="s">
        <v>60</v>
      </c>
    </row>
    <row r="26" spans="2:20" ht="18" customHeight="1" x14ac:dyDescent="0.45">
      <c r="B26" s="15" t="s">
        <v>40</v>
      </c>
      <c r="C26" s="15"/>
      <c r="D26" s="15"/>
      <c r="E26" s="15"/>
      <c r="N26" s="56"/>
      <c r="O26" s="56"/>
      <c r="P26" s="56"/>
      <c r="Q26" s="57"/>
      <c r="R26" s="57"/>
      <c r="S26" s="58"/>
      <c r="T26" s="59"/>
    </row>
    <row r="27" spans="2:20" ht="18" customHeight="1" x14ac:dyDescent="0.45">
      <c r="B27" s="15" t="s">
        <v>63</v>
      </c>
      <c r="C27" s="15"/>
      <c r="D27" s="15"/>
      <c r="E27" s="15"/>
    </row>
    <row r="28" spans="2:20" ht="18" customHeight="1" x14ac:dyDescent="0.45">
      <c r="B28" s="15" t="s">
        <v>64</v>
      </c>
      <c r="C28" s="15"/>
      <c r="D28" s="15"/>
      <c r="E28" s="15"/>
    </row>
    <row r="29" spans="2:20" ht="18" customHeight="1" x14ac:dyDescent="0.45">
      <c r="B29" s="15" t="s">
        <v>15</v>
      </c>
      <c r="C29" s="15"/>
      <c r="D29" s="15"/>
      <c r="E29" s="15"/>
    </row>
    <row r="30" spans="2:20" ht="18" customHeight="1" x14ac:dyDescent="0.45">
      <c r="B30" s="15" t="s">
        <v>65</v>
      </c>
      <c r="C30" s="15"/>
      <c r="D30" s="15"/>
      <c r="E30" s="15"/>
    </row>
    <row r="31" spans="2:20" ht="18" customHeight="1" x14ac:dyDescent="0.45">
      <c r="B31" s="15" t="s">
        <v>71</v>
      </c>
      <c r="C31" s="15"/>
      <c r="D31" s="15"/>
    </row>
    <row r="32" spans="2:20" ht="18" customHeight="1" x14ac:dyDescent="0.45">
      <c r="B32" s="15" t="s">
        <v>72</v>
      </c>
      <c r="C32" s="15"/>
      <c r="D32" s="15"/>
    </row>
    <row r="33" spans="2:2" ht="18" customHeight="1" x14ac:dyDescent="0.45">
      <c r="B33" s="1" t="s">
        <v>16</v>
      </c>
    </row>
  </sheetData>
  <mergeCells count="14">
    <mergeCell ref="N25:P26"/>
    <mergeCell ref="Q25:R26"/>
    <mergeCell ref="S25:S26"/>
    <mergeCell ref="T25:T26"/>
    <mergeCell ref="J1:K1"/>
    <mergeCell ref="Q22:R22"/>
    <mergeCell ref="Q23:R23"/>
    <mergeCell ref="N22:P22"/>
    <mergeCell ref="N23:P23"/>
    <mergeCell ref="E3:H3"/>
    <mergeCell ref="C7:C11"/>
    <mergeCell ref="B7:B20"/>
    <mergeCell ref="C12:C16"/>
    <mergeCell ref="C17:C19"/>
  </mergeCells>
  <phoneticPr fontId="3"/>
  <printOptions horizontalCentered="1"/>
  <pageMargins left="0.59055118110236227" right="0.59055118110236227" top="0.98425196850393704" bottom="0.59055118110236227" header="0.39370078740157483" footer="0.59055118110236227"/>
  <pageSetup paperSize="9" scale="59" fitToHeight="0" orientation="landscape" r:id="rId1"/>
  <headerFooter>
    <oddHeader xml:space="preserve">&amp;L&amp;"ＭＳ 明朝,標準"&amp;20別紙&amp;R&amp;"ＭＳ 明朝,太字"&amp;20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内訳計算書</vt:lpstr>
      <vt:lpstr>内訳計算書!Print_Area</vt:lpstr>
      <vt:lpstr>内訳計算書!Print_Titles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猪股 雄仁</dc:creator>
  <cp:lastModifiedBy>菅井 陽子</cp:lastModifiedBy>
  <cp:lastPrinted>2025-11-17T07:20:49Z</cp:lastPrinted>
  <dcterms:created xsi:type="dcterms:W3CDTF">2023-08-01T10:46:45Z</dcterms:created>
  <dcterms:modified xsi:type="dcterms:W3CDTF">2025-11-17T07:22:54Z</dcterms:modified>
</cp:coreProperties>
</file>