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障害福祉人材確保・職場環境改善等事業\R07\06_県補助要綱\様式一式\"/>
    </mc:Choice>
  </mc:AlternateContent>
  <xr:revisionPtr revIDLastSave="0" documentId="13_ncr:1_{1B427DC3-C337-48D7-8ECB-A14C1406EAF7}" xr6:coauthVersionLast="47" xr6:coauthVersionMax="47" xr10:uidLastSave="{00000000-0000-0000-0000-000000000000}"/>
  <bookViews>
    <workbookView xWindow="-108" yWindow="-108" windowWidth="23256" windowHeight="13896" tabRatio="722" xr2:uid="{00000000-000D-0000-FFFF-FFFF00000000}"/>
  </bookViews>
  <sheets>
    <sheet name="基本情報入力シート" sheetId="16" r:id="rId1"/>
    <sheet name="別紙様式3-1（補助金）" sheetId="21" r:id="rId2"/>
    <sheet name="別紙様式3-2（補助金）" sheetId="25" r:id="rId3"/>
    <sheet name="第３号様式（者実績報告書）" sheetId="26" r:id="rId4"/>
    <sheet name="第３号様式（児実績報告書）" sheetId="27" r:id="rId5"/>
    <sheet name="【県で使用】者転記用データ" sheetId="28" state="hidden" r:id="rId6"/>
    <sheet name="【県で使用】児転記用データ" sheetId="29" state="hidden" r:id="rId7"/>
    <sheet name="【参考】数式用" sheetId="13" state="hidden" r:id="rId8"/>
  </sheets>
  <externalReferences>
    <externalReference r:id="rId9"/>
    <externalReference r:id="rId10"/>
  </externalReferences>
  <definedNames>
    <definedName name="_" localSheetId="4">[1]事業分類・区分!#REF!</definedName>
    <definedName name="_" localSheetId="3">[1]事業分類・区分!#REF!</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４_歯科医療安全管理体制推進特別事業" localSheetId="4">[1]【参考】算出区分!#REF!</definedName>
    <definedName name="_４_歯科医療安全管理体制推進特別事業" localSheetId="3">[1]【参考】算出区分!#REF!</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【県で使用】児転記用データ!$A$2:$N$102</definedName>
    <definedName name="_xlnm._FilterDatabase" localSheetId="5" hidden="1">【県で使用】者転記用データ!$A$2:$N$102</definedName>
    <definedName name="_xlnm._FilterDatabase" localSheetId="2" hidden="1">'別紙様式3-2（補助金）'!$A$10:$V$10</definedName>
    <definedName name="_new1">【参考】数式用!$A$3:$A$28</definedName>
    <definedName name="erea" localSheetId="7">【参考】数式用!$A$2:$A$28</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new" localSheetId="7">【参考】数式用!$A$3:$A$28</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【県で使用】児転記用データ!$A$1:$N$102</definedName>
    <definedName name="_xlnm.Print_Area" localSheetId="5">【県で使用】者転記用データ!$A$1:$N$102</definedName>
    <definedName name="_xlnm.Print_Area" localSheetId="7">【参考】数式用!$A$1:$E$26</definedName>
    <definedName name="_xlnm.Print_Area" localSheetId="0">基本情報入力シート!$A$1:$AA$52</definedName>
    <definedName name="_xlnm.Print_Area" localSheetId="4">'第３号様式（児実績報告書）'!$A$1:$S$41</definedName>
    <definedName name="_xlnm.Print_Area" localSheetId="3">'第３号様式（者実績報告書）'!$A$1:$S$41</definedName>
    <definedName name="_xlnm.Print_Area" localSheetId="1">'別紙様式3-1（補助金）'!$A$1:$AJ$60</definedName>
    <definedName name="_xlnm.Print_Area" localSheetId="2">'別紙様式3-2（補助金）'!$A$1:$J$20</definedName>
    <definedName name="_xlnm.Print_Titles" localSheetId="6">【県で使用】児転記用データ!$1:$2</definedName>
    <definedName name="_xlnm.Print_Titles" localSheetId="5">【県で使用】者転記用データ!$1:$2</definedName>
    <definedName name="_xlnm.Print_Titles" localSheetId="2">'別紙様式3-2（補助金）'!$8:$10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名" localSheetId="7">【参考】数式用!$A$2:$A$21</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【参考】数式用!$G$415:$G$458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4">[1]事業分類・区分!#REF!</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【参考】数式用!$G$1095:$G$1120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【参考】数式用!$G$1076:$G$1094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【参考】数式用!$G$1666:$G$1708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【参考】数式用!$G$296:$G$320</definedName>
    <definedName name="助産師出向等支援導入事業" localSheetId="4">[1]事業分類・区分!#REF!</definedName>
    <definedName name="助産師出向等支援導入事業" localSheetId="3">[1]事業分類・区分!#REF!</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4">[1]事業分類・区分!#REF!</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4">[1]事業分類・区分!#REF!</definedName>
    <definedName name="地域医療対策事業" localSheetId="3">[1]事業分類・区分!#REF!</definedName>
    <definedName name="地域療育支援施設設備整備事業" localSheetId="4">[1]事業分類・区分!#REF!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4">[1]事業分類・区分!#REF!</definedName>
    <definedName name="内視鏡訓練施設設備整備事業" localSheetId="3">[1]事業分類・区分!#REF!</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16" i="21" s="1"/>
  <c r="O4" i="26"/>
  <c r="Q4" i="27"/>
  <c r="Q4" i="26"/>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7" i="29"/>
  <c r="D6" i="29"/>
  <c r="D5" i="29"/>
  <c r="D4" i="29"/>
  <c r="H3" i="29"/>
  <c r="G3" i="29"/>
  <c r="F3" i="29"/>
  <c r="E3" i="29"/>
  <c r="U4" i="26" l="1"/>
  <c r="L3" i="28" s="1"/>
  <c r="G3" i="28"/>
  <c r="H3" i="28"/>
  <c r="F3" i="28"/>
  <c r="E3" i="28"/>
  <c r="B8" i="28" l="1"/>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O4" i="27" l="1"/>
  <c r="O11" i="27"/>
  <c r="K11" i="27"/>
  <c r="K10" i="27"/>
  <c r="O11" i="26"/>
  <c r="K11" i="26"/>
  <c r="K10" i="26"/>
  <c r="G7" i="21"/>
  <c r="U4" i="27" l="1"/>
  <c r="L3" i="29" s="1"/>
  <c r="F12" i="25"/>
  <c r="AI24" i="21" l="1"/>
  <c r="AJ51" i="21" s="1"/>
  <c r="AI28" i="21"/>
  <c r="AJ54" i="21" s="1"/>
  <c r="Q40" i="21"/>
  <c r="Z18" i="21"/>
  <c r="AI34" i="21" l="1"/>
  <c r="AJ57" i="21" s="1"/>
  <c r="AI16" i="21"/>
  <c r="AF1" i="21"/>
  <c r="J1" i="25" l="1"/>
  <c r="Z41" i="21"/>
  <c r="S41" i="21"/>
  <c r="Z41" i="16" l="1"/>
  <c r="Z42" i="16"/>
  <c r="Z43" i="16"/>
  <c r="Z44" i="16"/>
  <c r="Z45" i="16"/>
  <c r="H16" i="25" s="1"/>
  <c r="L16" i="25" s="1"/>
  <c r="Z46" i="16"/>
  <c r="H17" i="25" s="1"/>
  <c r="L17" i="25" s="1"/>
  <c r="Z47" i="16"/>
  <c r="H18" i="25" s="1"/>
  <c r="L18" i="25" s="1"/>
  <c r="Z48" i="16"/>
  <c r="H19" i="25" s="1"/>
  <c r="L19" i="25" s="1"/>
  <c r="Z49" i="16"/>
  <c r="H20" i="25" s="1"/>
  <c r="L20" i="25" s="1"/>
  <c r="Z50" i="16"/>
  <c r="H21" i="25" s="1"/>
  <c r="L21" i="25" s="1"/>
  <c r="Z51" i="16"/>
  <c r="H22" i="25" s="1"/>
  <c r="L22" i="25" s="1"/>
  <c r="Z52" i="16"/>
  <c r="H23" i="25" s="1"/>
  <c r="L23" i="25" s="1"/>
  <c r="Z53" i="16"/>
  <c r="H24" i="25" s="1"/>
  <c r="L24" i="25" s="1"/>
  <c r="Z54" i="16"/>
  <c r="H25" i="25" s="1"/>
  <c r="L25" i="25" s="1"/>
  <c r="Z55" i="16"/>
  <c r="H26" i="25" s="1"/>
  <c r="L26" i="25" s="1"/>
  <c r="Z56" i="16"/>
  <c r="H27" i="25" s="1"/>
  <c r="L27" i="25" s="1"/>
  <c r="Z57" i="16"/>
  <c r="H28" i="25" s="1"/>
  <c r="L28" i="25" s="1"/>
  <c r="Z58" i="16"/>
  <c r="H29" i="25" s="1"/>
  <c r="L29" i="25" s="1"/>
  <c r="Z59" i="16"/>
  <c r="H30" i="25" s="1"/>
  <c r="L30" i="25" s="1"/>
  <c r="Z60" i="16"/>
  <c r="H31" i="25" s="1"/>
  <c r="L31" i="25" s="1"/>
  <c r="Z61" i="16"/>
  <c r="H32" i="25" s="1"/>
  <c r="L32" i="25" s="1"/>
  <c r="Z62" i="16"/>
  <c r="H33" i="25" s="1"/>
  <c r="L33" i="25" s="1"/>
  <c r="Z63" i="16"/>
  <c r="H34" i="25" s="1"/>
  <c r="L34" i="25" s="1"/>
  <c r="Z64" i="16"/>
  <c r="H35" i="25" s="1"/>
  <c r="L35" i="25" s="1"/>
  <c r="Z65" i="16"/>
  <c r="H36" i="25" s="1"/>
  <c r="L36" i="25" s="1"/>
  <c r="Z66" i="16"/>
  <c r="H37" i="25" s="1"/>
  <c r="L37" i="25" s="1"/>
  <c r="Z67" i="16"/>
  <c r="H38" i="25" s="1"/>
  <c r="L38" i="25" s="1"/>
  <c r="Z68" i="16"/>
  <c r="H39" i="25" s="1"/>
  <c r="L39" i="25" s="1"/>
  <c r="Z69" i="16"/>
  <c r="H40" i="25" s="1"/>
  <c r="L40" i="25" s="1"/>
  <c r="Z70" i="16"/>
  <c r="H41" i="25" s="1"/>
  <c r="L41" i="25" s="1"/>
  <c r="Z71" i="16"/>
  <c r="H42" i="25" s="1"/>
  <c r="L42" i="25" s="1"/>
  <c r="Z72" i="16"/>
  <c r="H43" i="25" s="1"/>
  <c r="L43" i="25" s="1"/>
  <c r="Z73" i="16"/>
  <c r="H44" i="25" s="1"/>
  <c r="L44" i="25" s="1"/>
  <c r="Z74" i="16"/>
  <c r="H45" i="25" s="1"/>
  <c r="L45" i="25" s="1"/>
  <c r="Z75" i="16"/>
  <c r="H46" i="25" s="1"/>
  <c r="L46" i="25" s="1"/>
  <c r="Z76" i="16"/>
  <c r="H47" i="25" s="1"/>
  <c r="L47" i="25" s="1"/>
  <c r="Z77" i="16"/>
  <c r="H48" i="25" s="1"/>
  <c r="L48" i="25" s="1"/>
  <c r="Z78" i="16"/>
  <c r="H49" i="25" s="1"/>
  <c r="L49" i="25" s="1"/>
  <c r="Z79" i="16"/>
  <c r="H50" i="25" s="1"/>
  <c r="L50" i="25" s="1"/>
  <c r="Z80" i="16"/>
  <c r="H51" i="25" s="1"/>
  <c r="L51" i="25" s="1"/>
  <c r="Z81" i="16"/>
  <c r="H52" i="25" s="1"/>
  <c r="L52" i="25" s="1"/>
  <c r="Z82" i="16"/>
  <c r="H53" i="25" s="1"/>
  <c r="L53" i="25" s="1"/>
  <c r="Z83" i="16"/>
  <c r="H54" i="25" s="1"/>
  <c r="L54" i="25" s="1"/>
  <c r="Z84" i="16"/>
  <c r="H55" i="25" s="1"/>
  <c r="L55" i="25" s="1"/>
  <c r="Z85" i="16"/>
  <c r="H56" i="25" s="1"/>
  <c r="L56" i="25" s="1"/>
  <c r="Z86" i="16"/>
  <c r="H57" i="25" s="1"/>
  <c r="L57" i="25" s="1"/>
  <c r="Z87" i="16"/>
  <c r="H58" i="25" s="1"/>
  <c r="L58" i="25" s="1"/>
  <c r="Z88" i="16"/>
  <c r="H59" i="25" s="1"/>
  <c r="L59" i="25" s="1"/>
  <c r="Z89" i="16"/>
  <c r="H60" i="25" s="1"/>
  <c r="L60" i="25" s="1"/>
  <c r="Z90" i="16"/>
  <c r="H61" i="25" s="1"/>
  <c r="L61" i="25" s="1"/>
  <c r="Z91" i="16"/>
  <c r="H62" i="25" s="1"/>
  <c r="L62" i="25" s="1"/>
  <c r="Z92" i="16"/>
  <c r="H63" i="25" s="1"/>
  <c r="L63" i="25" s="1"/>
  <c r="Z93" i="16"/>
  <c r="H64" i="25" s="1"/>
  <c r="L64" i="25" s="1"/>
  <c r="Z94" i="16"/>
  <c r="H65" i="25" s="1"/>
  <c r="L65" i="25" s="1"/>
  <c r="Z95" i="16"/>
  <c r="H66" i="25" s="1"/>
  <c r="L66" i="25" s="1"/>
  <c r="Z96" i="16"/>
  <c r="H67" i="25" s="1"/>
  <c r="L67" i="25" s="1"/>
  <c r="Z97" i="16"/>
  <c r="H68" i="25" s="1"/>
  <c r="L68" i="25" s="1"/>
  <c r="Z98" i="16"/>
  <c r="H69" i="25" s="1"/>
  <c r="L69" i="25" s="1"/>
  <c r="Z99" i="16"/>
  <c r="H70" i="25" s="1"/>
  <c r="L70" i="25" s="1"/>
  <c r="Z100" i="16"/>
  <c r="H71" i="25" s="1"/>
  <c r="L71" i="25" s="1"/>
  <c r="Z101" i="16"/>
  <c r="H72" i="25" s="1"/>
  <c r="L72" i="25" s="1"/>
  <c r="Z102" i="16"/>
  <c r="H73" i="25" s="1"/>
  <c r="L73" i="25" s="1"/>
  <c r="Z103" i="16"/>
  <c r="H74" i="25" s="1"/>
  <c r="L74" i="25" s="1"/>
  <c r="Z104" i="16"/>
  <c r="H75" i="25" s="1"/>
  <c r="L75" i="25" s="1"/>
  <c r="Z105" i="16"/>
  <c r="H76" i="25" s="1"/>
  <c r="L76" i="25" s="1"/>
  <c r="Z106" i="16"/>
  <c r="H77" i="25" s="1"/>
  <c r="L77" i="25" s="1"/>
  <c r="Z107" i="16"/>
  <c r="H78" i="25" s="1"/>
  <c r="L78" i="25" s="1"/>
  <c r="Z108" i="16"/>
  <c r="H79" i="25" s="1"/>
  <c r="L79" i="25" s="1"/>
  <c r="Z109" i="16"/>
  <c r="H80" i="25" s="1"/>
  <c r="L80" i="25" s="1"/>
  <c r="Z110" i="16"/>
  <c r="H81" i="25" s="1"/>
  <c r="L81" i="25" s="1"/>
  <c r="Z111" i="16"/>
  <c r="H82" i="25" s="1"/>
  <c r="L82" i="25" s="1"/>
  <c r="Z112" i="16"/>
  <c r="H83" i="25" s="1"/>
  <c r="L83" i="25" s="1"/>
  <c r="Z113" i="16"/>
  <c r="H84" i="25" s="1"/>
  <c r="L84" i="25" s="1"/>
  <c r="Z114" i="16"/>
  <c r="H85" i="25" s="1"/>
  <c r="L85" i="25" s="1"/>
  <c r="Z115" i="16"/>
  <c r="H86" i="25" s="1"/>
  <c r="L86" i="25" s="1"/>
  <c r="Z116" i="16"/>
  <c r="H87" i="25" s="1"/>
  <c r="L87" i="25" s="1"/>
  <c r="Z117" i="16"/>
  <c r="H88" i="25" s="1"/>
  <c r="L88" i="25" s="1"/>
  <c r="Z118" i="16"/>
  <c r="H89" i="25" s="1"/>
  <c r="L89" i="25" s="1"/>
  <c r="Z119" i="16"/>
  <c r="H90" i="25" s="1"/>
  <c r="L90" i="25" s="1"/>
  <c r="Z120" i="16"/>
  <c r="H91" i="25" s="1"/>
  <c r="L91" i="25" s="1"/>
  <c r="Z121" i="16"/>
  <c r="H92" i="25" s="1"/>
  <c r="L92" i="25" s="1"/>
  <c r="Z122" i="16"/>
  <c r="H93" i="25" s="1"/>
  <c r="L93" i="25" s="1"/>
  <c r="Z123" i="16"/>
  <c r="H94" i="25" s="1"/>
  <c r="L94" i="25" s="1"/>
  <c r="Z124" i="16"/>
  <c r="H95" i="25" s="1"/>
  <c r="L95" i="25" s="1"/>
  <c r="Z125" i="16"/>
  <c r="H96" i="25" s="1"/>
  <c r="L96" i="25" s="1"/>
  <c r="Z126" i="16"/>
  <c r="H97" i="25" s="1"/>
  <c r="L97" i="25" s="1"/>
  <c r="Z127" i="16"/>
  <c r="H98" i="25" s="1"/>
  <c r="L98" i="25" s="1"/>
  <c r="Z128" i="16"/>
  <c r="H99" i="25" s="1"/>
  <c r="L99" i="25" s="1"/>
  <c r="Z129" i="16"/>
  <c r="H100" i="25" s="1"/>
  <c r="L100" i="25" s="1"/>
  <c r="Z130" i="16"/>
  <c r="H101" i="25" s="1"/>
  <c r="L101" i="25" s="1"/>
  <c r="Z131" i="16"/>
  <c r="H102" i="25" s="1"/>
  <c r="L102" i="25" s="1"/>
  <c r="Z132" i="16"/>
  <c r="H103" i="25" s="1"/>
  <c r="L103" i="25" s="1"/>
  <c r="Z133" i="16"/>
  <c r="H104" i="25" s="1"/>
  <c r="L104" i="25" s="1"/>
  <c r="Z134" i="16"/>
  <c r="H105" i="25" s="1"/>
  <c r="L105" i="25" s="1"/>
  <c r="Z135" i="16"/>
  <c r="H106" i="25" s="1"/>
  <c r="L106" i="25" s="1"/>
  <c r="Z136" i="16"/>
  <c r="H107" i="25" s="1"/>
  <c r="L107" i="25" s="1"/>
  <c r="Z137" i="16"/>
  <c r="H108" i="25" s="1"/>
  <c r="L108" i="25" s="1"/>
  <c r="Z138" i="16"/>
  <c r="H109" i="25" s="1"/>
  <c r="L109" i="25" s="1"/>
  <c r="Z139" i="16"/>
  <c r="H110" i="25" s="1"/>
  <c r="L110" i="25" s="1"/>
  <c r="Z40" i="16"/>
  <c r="H11" i="25" l="1"/>
  <c r="L11" i="25" s="1"/>
  <c r="B3" i="29"/>
  <c r="B3" i="28"/>
  <c r="H15" i="25"/>
  <c r="L15" i="25" s="1"/>
  <c r="B7" i="29"/>
  <c r="B7" i="28"/>
  <c r="H14" i="25"/>
  <c r="L14" i="25" s="1"/>
  <c r="B6" i="28"/>
  <c r="B6" i="29"/>
  <c r="H13" i="25"/>
  <c r="L13" i="25" s="1"/>
  <c r="B5" i="28"/>
  <c r="B5" i="29"/>
  <c r="H12" i="25"/>
  <c r="L12" i="25" s="1"/>
  <c r="B4" i="29"/>
  <c r="B4" i="28"/>
  <c r="C3" i="25"/>
  <c r="O6" i="25" l="1"/>
  <c r="O5" i="25"/>
  <c r="I4" i="28" a="1"/>
  <c r="I4" i="28" s="1"/>
  <c r="I30" i="28" a="1"/>
  <c r="I30" i="28" s="1"/>
  <c r="I62" i="28" a="1"/>
  <c r="I62" i="28" s="1"/>
  <c r="I94" i="28" a="1"/>
  <c r="I94" i="28" s="1"/>
  <c r="I97" i="28" a="1"/>
  <c r="I97" i="28" s="1"/>
  <c r="I35" i="28" a="1"/>
  <c r="I35" i="28" s="1"/>
  <c r="I67" i="28" a="1"/>
  <c r="I67" i="28" s="1"/>
  <c r="I99" i="28" a="1"/>
  <c r="I99" i="28" s="1"/>
  <c r="I37" i="28" a="1"/>
  <c r="I37" i="28" s="1"/>
  <c r="I28" i="28" a="1"/>
  <c r="I28" i="28" s="1"/>
  <c r="I60" i="28" a="1"/>
  <c r="I60" i="28" s="1"/>
  <c r="I92" i="28" a="1"/>
  <c r="I92" i="28" s="1"/>
  <c r="I49" i="28" a="1"/>
  <c r="I49" i="28" s="1"/>
  <c r="J24" i="28" a="1"/>
  <c r="J24" i="28" s="1"/>
  <c r="J56" i="28" a="1"/>
  <c r="J56" i="28" s="1"/>
  <c r="J88" i="28" a="1"/>
  <c r="J88" i="28" s="1"/>
  <c r="N38" i="28" a="1"/>
  <c r="N38" i="28" s="1"/>
  <c r="N102" i="28" a="1"/>
  <c r="N102" i="28" s="1"/>
  <c r="K8" i="28" a="1"/>
  <c r="K8" i="28" s="1"/>
  <c r="K40" i="28" a="1"/>
  <c r="K40" i="28" s="1"/>
  <c r="K72" i="28" a="1"/>
  <c r="K72" i="28" s="1"/>
  <c r="N13" i="28" a="1"/>
  <c r="N13" i="28" s="1"/>
  <c r="N77" i="28" a="1"/>
  <c r="N77" i="28" s="1"/>
  <c r="J71" i="28" a="1"/>
  <c r="J71" i="28" s="1"/>
  <c r="J21" i="28" a="1"/>
  <c r="J21" i="28" s="1"/>
  <c r="J53" i="28" a="1"/>
  <c r="J53" i="28" s="1"/>
  <c r="J85" i="28" a="1"/>
  <c r="J85" i="28" s="1"/>
  <c r="N33" i="28" a="1"/>
  <c r="N33" i="28" s="1"/>
  <c r="N97" i="28" a="1"/>
  <c r="N97" i="28" s="1"/>
  <c r="K13" i="28" a="1"/>
  <c r="K13" i="28" s="1"/>
  <c r="K45" i="28" a="1"/>
  <c r="K45" i="28" s="1"/>
  <c r="K77" i="28" a="1"/>
  <c r="K77" i="28" s="1"/>
  <c r="N21" i="28" a="1"/>
  <c r="N21" i="28" s="1"/>
  <c r="N85" i="28" a="1"/>
  <c r="N85" i="28" s="1"/>
  <c r="J10" i="28" a="1"/>
  <c r="J10" i="28" s="1"/>
  <c r="J42" i="28" a="1"/>
  <c r="J42" i="28" s="1"/>
  <c r="J74" i="28" a="1"/>
  <c r="J74" i="28" s="1"/>
  <c r="N9" i="28" a="1"/>
  <c r="N9" i="28" s="1"/>
  <c r="N73" i="28" a="1"/>
  <c r="N73" i="28" s="1"/>
  <c r="N68" i="28" a="1"/>
  <c r="N68" i="28" s="1"/>
  <c r="K30" i="28" a="1"/>
  <c r="K30" i="28" s="1"/>
  <c r="K62" i="28" a="1"/>
  <c r="K62" i="28" s="1"/>
  <c r="K94" i="28" a="1"/>
  <c r="K94" i="28" s="1"/>
  <c r="N48" i="28" a="1"/>
  <c r="N48" i="28" s="1"/>
  <c r="J23" i="28" a="1"/>
  <c r="J23" i="28" s="1"/>
  <c r="K15" i="28" a="1"/>
  <c r="K15" i="28" s="1"/>
  <c r="K47" i="28" a="1"/>
  <c r="K47" i="28" s="1"/>
  <c r="K79" i="28" a="1"/>
  <c r="K79" i="28" s="1"/>
  <c r="N18" i="28" a="1"/>
  <c r="N18" i="28" s="1"/>
  <c r="N82" i="28" a="1"/>
  <c r="N82" i="28" s="1"/>
  <c r="I5" i="28" a="1"/>
  <c r="I5" i="28" s="1"/>
  <c r="I34" i="28" a="1"/>
  <c r="I34" i="28" s="1"/>
  <c r="I66" i="28" a="1"/>
  <c r="I66" i="28" s="1"/>
  <c r="I98" i="28" a="1"/>
  <c r="I98" i="28" s="1"/>
  <c r="I7" i="28" a="1"/>
  <c r="I7" i="28" s="1"/>
  <c r="I39" i="28" a="1"/>
  <c r="I39" i="28" s="1"/>
  <c r="I71" i="28" a="1"/>
  <c r="I71" i="28" s="1"/>
  <c r="I17" i="28" a="1"/>
  <c r="I17" i="28" s="1"/>
  <c r="I61" i="28" a="1"/>
  <c r="I61" i="28" s="1"/>
  <c r="I32" i="28" a="1"/>
  <c r="I32" i="28" s="1"/>
  <c r="I64" i="28" a="1"/>
  <c r="I64" i="28" s="1"/>
  <c r="I96" i="28" a="1"/>
  <c r="I96" i="28" s="1"/>
  <c r="I73" i="28" a="1"/>
  <c r="I73" i="28" s="1"/>
  <c r="J28" i="28" a="1"/>
  <c r="J28" i="28" s="1"/>
  <c r="J60" i="28" a="1"/>
  <c r="J60" i="28" s="1"/>
  <c r="J92" i="28" a="1"/>
  <c r="J92" i="28" s="1"/>
  <c r="N44" i="28" a="1"/>
  <c r="N44" i="28" s="1"/>
  <c r="I3" i="28" a="1"/>
  <c r="I3" i="28" s="1"/>
  <c r="K12" i="28" a="1"/>
  <c r="K12" i="28" s="1"/>
  <c r="K44" i="28" a="1"/>
  <c r="K44" i="28" s="1"/>
  <c r="K76" i="28" a="1"/>
  <c r="K76" i="28" s="1"/>
  <c r="N19" i="28" a="1"/>
  <c r="N19" i="28" s="1"/>
  <c r="N83" i="28" a="1"/>
  <c r="N83" i="28" s="1"/>
  <c r="J99" i="28" a="1"/>
  <c r="J99" i="28" s="1"/>
  <c r="J25" i="28" a="1"/>
  <c r="J25" i="28" s="1"/>
  <c r="J57" i="28" a="1"/>
  <c r="J57" i="28" s="1"/>
  <c r="J89" i="28" a="1"/>
  <c r="J89" i="28" s="1"/>
  <c r="N39" i="28" a="1"/>
  <c r="N39" i="28" s="1"/>
  <c r="J27" i="28" a="1"/>
  <c r="J27" i="28" s="1"/>
  <c r="K17" i="28" a="1"/>
  <c r="K17" i="28" s="1"/>
  <c r="K49" i="28" a="1"/>
  <c r="K49" i="28" s="1"/>
  <c r="K81" i="28" a="1"/>
  <c r="K81" i="28" s="1"/>
  <c r="N27" i="28" a="1"/>
  <c r="N27" i="28" s="1"/>
  <c r="N91" i="28" a="1"/>
  <c r="N91" i="28" s="1"/>
  <c r="J14" i="28" a="1"/>
  <c r="J14" i="28" s="1"/>
  <c r="J46" i="28" a="1"/>
  <c r="J46" i="28" s="1"/>
  <c r="J78" i="28" a="1"/>
  <c r="J78" i="28" s="1"/>
  <c r="N15" i="28" a="1"/>
  <c r="N15" i="28" s="1"/>
  <c r="N79" i="28" a="1"/>
  <c r="N79" i="28" s="1"/>
  <c r="N100" i="28" a="1"/>
  <c r="N100" i="28" s="1"/>
  <c r="K34" i="28" a="1"/>
  <c r="K34" i="28" s="1"/>
  <c r="K66" i="28" a="1"/>
  <c r="K66" i="28" s="1"/>
  <c r="K98" i="28" a="1"/>
  <c r="K98" i="28" s="1"/>
  <c r="N61" i="28" a="1"/>
  <c r="N61" i="28" s="1"/>
  <c r="J47" i="28" a="1"/>
  <c r="J47" i="28" s="1"/>
  <c r="K19" i="28" a="1"/>
  <c r="K19" i="28" s="1"/>
  <c r="K51" i="28" a="1"/>
  <c r="K51" i="28" s="1"/>
  <c r="K83" i="28" a="1"/>
  <c r="K83" i="28" s="1"/>
  <c r="N24" i="28" a="1"/>
  <c r="N24" i="28" s="1"/>
  <c r="N88" i="28" a="1"/>
  <c r="N88" i="28" s="1"/>
  <c r="I6" i="28" a="1"/>
  <c r="I6" i="28" s="1"/>
  <c r="I38" i="28" a="1"/>
  <c r="I38" i="28" s="1"/>
  <c r="I70" i="28" a="1"/>
  <c r="I70" i="28" s="1"/>
  <c r="I102" i="28" a="1"/>
  <c r="I102" i="28" s="1"/>
  <c r="I11" i="28" a="1"/>
  <c r="I11" i="28" s="1"/>
  <c r="I43" i="28" a="1"/>
  <c r="I43" i="28" s="1"/>
  <c r="I75" i="28" a="1"/>
  <c r="I75" i="28" s="1"/>
  <c r="I41" i="28" a="1"/>
  <c r="I41" i="28" s="1"/>
  <c r="I81" i="28" a="1"/>
  <c r="I81" i="28" s="1"/>
  <c r="I36" i="28" a="1"/>
  <c r="I36" i="28" s="1"/>
  <c r="I68" i="28" a="1"/>
  <c r="I68" i="28" s="1"/>
  <c r="I100" i="28" a="1"/>
  <c r="I100" i="28" s="1"/>
  <c r="I93" i="28" a="1"/>
  <c r="I93" i="28" s="1"/>
  <c r="J32" i="28" a="1"/>
  <c r="J32" i="28" s="1"/>
  <c r="J64" i="28" a="1"/>
  <c r="J64" i="28" s="1"/>
  <c r="J96" i="28" a="1"/>
  <c r="J96" i="28" s="1"/>
  <c r="N57" i="28" a="1"/>
  <c r="N57" i="28" s="1"/>
  <c r="J19" i="28" a="1"/>
  <c r="J19" i="28" s="1"/>
  <c r="K16" i="28" a="1"/>
  <c r="K16" i="28" s="1"/>
  <c r="K48" i="28" a="1"/>
  <c r="K48" i="28" s="1"/>
  <c r="K80" i="28" a="1"/>
  <c r="K80" i="28" s="1"/>
  <c r="N26" i="28" a="1"/>
  <c r="N26" i="28" s="1"/>
  <c r="N90" i="28" a="1"/>
  <c r="N90" i="28" s="1"/>
  <c r="N49" i="28" a="1"/>
  <c r="N49" i="28" s="1"/>
  <c r="J29" i="28" a="1"/>
  <c r="J29" i="28" s="1"/>
  <c r="J61" i="28" a="1"/>
  <c r="J61" i="28" s="1"/>
  <c r="J93" i="28" a="1"/>
  <c r="J93" i="28" s="1"/>
  <c r="N46" i="28" a="1"/>
  <c r="N46" i="28" s="1"/>
  <c r="J59" i="28" a="1"/>
  <c r="J59" i="28" s="1"/>
  <c r="K21" i="28" a="1"/>
  <c r="K21" i="28" s="1"/>
  <c r="K53" i="28" a="1"/>
  <c r="K53" i="28" s="1"/>
  <c r="K85" i="28" a="1"/>
  <c r="K85" i="28" s="1"/>
  <c r="N34" i="28" a="1"/>
  <c r="N34" i="28" s="1"/>
  <c r="N98" i="28" a="1"/>
  <c r="N98" i="28" s="1"/>
  <c r="J18" i="28" a="1"/>
  <c r="J18" i="28" s="1"/>
  <c r="J50" i="28" a="1"/>
  <c r="J50" i="28" s="1"/>
  <c r="J82" i="28" a="1"/>
  <c r="J82" i="28" s="1"/>
  <c r="N22" i="28" a="1"/>
  <c r="N22" i="28" s="1"/>
  <c r="N86" i="28" a="1"/>
  <c r="N86" i="28" s="1"/>
  <c r="K6" i="28" a="1"/>
  <c r="K6" i="28" s="1"/>
  <c r="K38" i="28" a="1"/>
  <c r="K38" i="28" s="1"/>
  <c r="K70" i="28" a="1"/>
  <c r="K70" i="28" s="1"/>
  <c r="K102" i="28" a="1"/>
  <c r="K102" i="28" s="1"/>
  <c r="N67" i="28" a="1"/>
  <c r="N67" i="28" s="1"/>
  <c r="J67" i="28" a="1"/>
  <c r="J67" i="28" s="1"/>
  <c r="K23" i="28" a="1"/>
  <c r="K23" i="28" s="1"/>
  <c r="K55" i="28" a="1"/>
  <c r="K55" i="28" s="1"/>
  <c r="K87" i="28" a="1"/>
  <c r="K87" i="28" s="1"/>
  <c r="N37" i="28" a="1"/>
  <c r="N37" i="28" s="1"/>
  <c r="N101" i="28" a="1"/>
  <c r="N101" i="28" s="1"/>
  <c r="I10" i="28" a="1"/>
  <c r="I10" i="28" s="1"/>
  <c r="I42" i="28" a="1"/>
  <c r="I42" i="28" s="1"/>
  <c r="I74" i="28" a="1"/>
  <c r="I74" i="28" s="1"/>
  <c r="I53" i="28" a="1"/>
  <c r="I53" i="28" s="1"/>
  <c r="I15" i="28" a="1"/>
  <c r="I15" i="28" s="1"/>
  <c r="I47" i="28" a="1"/>
  <c r="I47" i="28" s="1"/>
  <c r="I79" i="28" a="1"/>
  <c r="I79" i="28" s="1"/>
  <c r="I57" i="28" a="1"/>
  <c r="I57" i="28" s="1"/>
  <c r="I8" i="28" a="1"/>
  <c r="I8" i="28" s="1"/>
  <c r="I40" i="28" a="1"/>
  <c r="I40" i="28" s="1"/>
  <c r="I72" i="28" a="1"/>
  <c r="I72" i="28" s="1"/>
  <c r="I29" i="28" a="1"/>
  <c r="I29" i="28" s="1"/>
  <c r="J4" i="28" a="1"/>
  <c r="J4" i="28" s="1"/>
  <c r="J36" i="28" a="1"/>
  <c r="J36" i="28" s="1"/>
  <c r="J68" i="28" a="1"/>
  <c r="J68" i="28" s="1"/>
  <c r="J100" i="28" a="1"/>
  <c r="J100" i="28" s="1"/>
  <c r="N63" i="28" a="1"/>
  <c r="N63" i="28" s="1"/>
  <c r="J43" i="28" a="1"/>
  <c r="J43" i="28" s="1"/>
  <c r="K20" i="28" a="1"/>
  <c r="K20" i="28" s="1"/>
  <c r="K52" i="28" a="1"/>
  <c r="K52" i="28" s="1"/>
  <c r="K84" i="28" a="1"/>
  <c r="K84" i="28" s="1"/>
  <c r="N32" i="28" a="1"/>
  <c r="N32" i="28" s="1"/>
  <c r="N96" i="28" a="1"/>
  <c r="N96" i="28" s="1"/>
  <c r="J3" i="28" a="1"/>
  <c r="J3" i="28" s="1"/>
  <c r="J33" i="28" a="1"/>
  <c r="J33" i="28" s="1"/>
  <c r="J65" i="28" a="1"/>
  <c r="J65" i="28" s="1"/>
  <c r="J97" i="28" a="1"/>
  <c r="J97" i="28" s="1"/>
  <c r="N52" i="28" a="1"/>
  <c r="N52" i="28" s="1"/>
  <c r="J91" i="28" a="1"/>
  <c r="J91" i="28" s="1"/>
  <c r="K25" i="28" a="1"/>
  <c r="K25" i="28" s="1"/>
  <c r="K57" i="28" a="1"/>
  <c r="K57" i="28" s="1"/>
  <c r="K89" i="28" a="1"/>
  <c r="K89" i="28" s="1"/>
  <c r="N40" i="28" a="1"/>
  <c r="N40" i="28" s="1"/>
  <c r="J7" i="28" a="1"/>
  <c r="J7" i="28" s="1"/>
  <c r="J22" i="28" a="1"/>
  <c r="J22" i="28" s="1"/>
  <c r="J54" i="28" a="1"/>
  <c r="J54" i="28" s="1"/>
  <c r="J86" i="28" a="1"/>
  <c r="J86" i="28" s="1"/>
  <c r="N28" i="28" a="1"/>
  <c r="N28" i="28" s="1"/>
  <c r="N92" i="28" a="1"/>
  <c r="N92" i="28" s="1"/>
  <c r="K10" i="28" a="1"/>
  <c r="K10" i="28" s="1"/>
  <c r="K42" i="28" a="1"/>
  <c r="K42" i="28" s="1"/>
  <c r="K74" i="28" a="1"/>
  <c r="K74" i="28" s="1"/>
  <c r="N10" i="28" a="1"/>
  <c r="N10" i="28" s="1"/>
  <c r="N74" i="28" a="1"/>
  <c r="N74" i="28" s="1"/>
  <c r="J87" i="28" a="1"/>
  <c r="J87" i="28" s="1"/>
  <c r="K27" i="28" a="1"/>
  <c r="K27" i="28" s="1"/>
  <c r="K59" i="28" a="1"/>
  <c r="K59" i="28" s="1"/>
  <c r="K91" i="28" a="1"/>
  <c r="K91" i="28" s="1"/>
  <c r="N43" i="28" a="1"/>
  <c r="N43" i="28" s="1"/>
  <c r="J31" i="28" a="1"/>
  <c r="J31" i="28" s="1"/>
  <c r="I14" i="28" a="1"/>
  <c r="I14" i="28" s="1"/>
  <c r="I46" i="28" a="1"/>
  <c r="I46" i="28" s="1"/>
  <c r="I78" i="28" a="1"/>
  <c r="I78" i="28" s="1"/>
  <c r="I85" i="28" a="1"/>
  <c r="I85" i="28" s="1"/>
  <c r="I19" i="28" a="1"/>
  <c r="I19" i="28" s="1"/>
  <c r="I51" i="28" a="1"/>
  <c r="I51" i="28" s="1"/>
  <c r="I83" i="28" a="1"/>
  <c r="I83" i="28" s="1"/>
  <c r="I77" i="28" a="1"/>
  <c r="I77" i="28" s="1"/>
  <c r="I12" i="28" a="1"/>
  <c r="I12" i="28" s="1"/>
  <c r="I44" i="28" a="1"/>
  <c r="I44" i="28" s="1"/>
  <c r="I76" i="28" a="1"/>
  <c r="I76" i="28" s="1"/>
  <c r="I65" i="28" a="1"/>
  <c r="I65" i="28" s="1"/>
  <c r="J8" i="28" a="1"/>
  <c r="J8" i="28" s="1"/>
  <c r="J40" i="28" a="1"/>
  <c r="J40" i="28" s="1"/>
  <c r="J72" i="28" a="1"/>
  <c r="J72" i="28" s="1"/>
  <c r="N6" i="28" a="1"/>
  <c r="N6" i="28" s="1"/>
  <c r="N70" i="28" a="1"/>
  <c r="N70" i="28" s="1"/>
  <c r="J75" i="28" a="1"/>
  <c r="J75" i="28" s="1"/>
  <c r="K24" i="28" a="1"/>
  <c r="K24" i="28" s="1"/>
  <c r="K56" i="28" a="1"/>
  <c r="K56" i="28" s="1"/>
  <c r="K88" i="28" a="1"/>
  <c r="K88" i="28" s="1"/>
  <c r="N45" i="28" a="1"/>
  <c r="N45" i="28" s="1"/>
  <c r="N3" i="28" a="1"/>
  <c r="N3" i="28" s="1"/>
  <c r="J5" i="28" a="1"/>
  <c r="J5" i="28" s="1"/>
  <c r="J37" i="28" a="1"/>
  <c r="J37" i="28" s="1"/>
  <c r="J69" i="28" a="1"/>
  <c r="J69" i="28" s="1"/>
  <c r="J101" i="28" a="1"/>
  <c r="J101" i="28" s="1"/>
  <c r="N65" i="28" a="1"/>
  <c r="N65" i="28" s="1"/>
  <c r="N23" i="28" a="1"/>
  <c r="N23" i="28" s="1"/>
  <c r="K29" i="28" a="1"/>
  <c r="K29" i="28" s="1"/>
  <c r="K61" i="28" a="1"/>
  <c r="K61" i="28" s="1"/>
  <c r="K93" i="28" a="1"/>
  <c r="K93" i="28" s="1"/>
  <c r="N53" i="28" a="1"/>
  <c r="N53" i="28" s="1"/>
  <c r="J63" i="28" a="1"/>
  <c r="J63" i="28" s="1"/>
  <c r="J26" i="28" a="1"/>
  <c r="J26" i="28" s="1"/>
  <c r="J58" i="28" a="1"/>
  <c r="J58" i="28" s="1"/>
  <c r="J90" i="28" a="1"/>
  <c r="J90" i="28" s="1"/>
  <c r="N41" i="28" a="1"/>
  <c r="N41" i="28" s="1"/>
  <c r="J11" i="28" a="1"/>
  <c r="J11" i="28" s="1"/>
  <c r="K14" i="28" a="1"/>
  <c r="K14" i="28" s="1"/>
  <c r="K46" i="28" a="1"/>
  <c r="K46" i="28" s="1"/>
  <c r="K78" i="28" a="1"/>
  <c r="K78" i="28" s="1"/>
  <c r="N16" i="28" a="1"/>
  <c r="N16" i="28" s="1"/>
  <c r="N80" i="28" a="1"/>
  <c r="N80" i="28" s="1"/>
  <c r="N36" i="28" a="1"/>
  <c r="N36" i="28" s="1"/>
  <c r="K31" i="28" a="1"/>
  <c r="K31" i="28" s="1"/>
  <c r="K63" i="28" a="1"/>
  <c r="K63" i="28" s="1"/>
  <c r="K95" i="28" a="1"/>
  <c r="K95" i="28" s="1"/>
  <c r="N50" i="28" a="1"/>
  <c r="N50" i="28" s="1"/>
  <c r="J55" i="28" a="1"/>
  <c r="J55" i="28" s="1"/>
  <c r="I18" i="28" a="1"/>
  <c r="I18" i="28" s="1"/>
  <c r="I50" i="28" a="1"/>
  <c r="I50" i="28" s="1"/>
  <c r="I82" i="28" a="1"/>
  <c r="I82" i="28" s="1"/>
  <c r="I25" i="28" a="1"/>
  <c r="I25" i="28" s="1"/>
  <c r="I23" i="28" a="1"/>
  <c r="I23" i="28" s="1"/>
  <c r="I55" i="28" a="1"/>
  <c r="I55" i="28" s="1"/>
  <c r="I87" i="28" a="1"/>
  <c r="I87" i="28" s="1"/>
  <c r="I101" i="28" a="1"/>
  <c r="I101" i="28" s="1"/>
  <c r="I16" i="28" a="1"/>
  <c r="I16" i="28" s="1"/>
  <c r="I48" i="28" a="1"/>
  <c r="I48" i="28" s="1"/>
  <c r="I80" i="28" a="1"/>
  <c r="I80" i="28" s="1"/>
  <c r="I89" i="28" a="1"/>
  <c r="I89" i="28" s="1"/>
  <c r="J12" i="28" a="1"/>
  <c r="J12" i="28" s="1"/>
  <c r="J44" i="28" a="1"/>
  <c r="J44" i="28" s="1"/>
  <c r="J76" i="28" a="1"/>
  <c r="J76" i="28" s="1"/>
  <c r="N12" i="28" a="1"/>
  <c r="N12" i="28" s="1"/>
  <c r="N76" i="28" a="1"/>
  <c r="N76" i="28" s="1"/>
  <c r="N30" i="28" a="1"/>
  <c r="N30" i="28" s="1"/>
  <c r="K28" i="28" a="1"/>
  <c r="K28" i="28" s="1"/>
  <c r="K60" i="28" a="1"/>
  <c r="K60" i="28" s="1"/>
  <c r="K92" i="28" a="1"/>
  <c r="K92" i="28" s="1"/>
  <c r="N51" i="28" a="1"/>
  <c r="N51" i="28" s="1"/>
  <c r="J15" i="28" a="1"/>
  <c r="J15" i="28" s="1"/>
  <c r="J9" i="28" a="1"/>
  <c r="J9" i="28" s="1"/>
  <c r="J41" i="28" a="1"/>
  <c r="J41" i="28" s="1"/>
  <c r="J73" i="28" a="1"/>
  <c r="J73" i="28" s="1"/>
  <c r="N7" i="28" a="1"/>
  <c r="N7" i="28" s="1"/>
  <c r="N71" i="28" a="1"/>
  <c r="N71" i="28" s="1"/>
  <c r="N81" i="28" a="1"/>
  <c r="N81" i="28" s="1"/>
  <c r="K33" i="28" a="1"/>
  <c r="K33" i="28" s="1"/>
  <c r="K65" i="28" a="1"/>
  <c r="K65" i="28" s="1"/>
  <c r="K97" i="28" a="1"/>
  <c r="K97" i="28" s="1"/>
  <c r="N59" i="28" a="1"/>
  <c r="N59" i="28" s="1"/>
  <c r="J95" i="28" a="1"/>
  <c r="J95" i="28" s="1"/>
  <c r="J30" i="28" a="1"/>
  <c r="J30" i="28" s="1"/>
  <c r="J62" i="28" a="1"/>
  <c r="J62" i="28" s="1"/>
  <c r="J94" i="28" a="1"/>
  <c r="J94" i="28" s="1"/>
  <c r="N47" i="28" a="1"/>
  <c r="N47" i="28" s="1"/>
  <c r="J39" i="28" a="1"/>
  <c r="J39" i="28" s="1"/>
  <c r="K18" i="28" a="1"/>
  <c r="K18" i="28" s="1"/>
  <c r="K50" i="28" a="1"/>
  <c r="K50" i="28" s="1"/>
  <c r="K82" i="28" a="1"/>
  <c r="K82" i="28" s="1"/>
  <c r="N29" i="28" a="1"/>
  <c r="N29" i="28" s="1"/>
  <c r="N93" i="28" a="1"/>
  <c r="N93" i="28" s="1"/>
  <c r="N94" i="28" a="1"/>
  <c r="N94" i="28" s="1"/>
  <c r="K35" i="28" a="1"/>
  <c r="K35" i="28" s="1"/>
  <c r="K67" i="28" a="1"/>
  <c r="K67" i="28" s="1"/>
  <c r="K99" i="28" a="1"/>
  <c r="K99" i="28" s="1"/>
  <c r="N56" i="28" a="1"/>
  <c r="N56" i="28" s="1"/>
  <c r="J83" i="28" a="1"/>
  <c r="J83" i="28" s="1"/>
  <c r="I22" i="28" a="1"/>
  <c r="I22" i="28" s="1"/>
  <c r="I54" i="28" a="1"/>
  <c r="I54" i="28" s="1"/>
  <c r="I86" i="28" a="1"/>
  <c r="I86" i="28" s="1"/>
  <c r="I45" i="28" a="1"/>
  <c r="I45" i="28" s="1"/>
  <c r="I27" i="28" a="1"/>
  <c r="I27" i="28" s="1"/>
  <c r="I59" i="28" a="1"/>
  <c r="I59" i="28" s="1"/>
  <c r="I91" i="28" a="1"/>
  <c r="I91" i="28" s="1"/>
  <c r="I9" i="28" a="1"/>
  <c r="I9" i="28" s="1"/>
  <c r="I20" i="28" a="1"/>
  <c r="I20" i="28" s="1"/>
  <c r="I52" i="28" a="1"/>
  <c r="I52" i="28" s="1"/>
  <c r="I84" i="28" a="1"/>
  <c r="I84" i="28" s="1"/>
  <c r="I13" i="28" a="1"/>
  <c r="I13" i="28" s="1"/>
  <c r="J16" i="28" a="1"/>
  <c r="J16" i="28" s="1"/>
  <c r="J48" i="28" a="1"/>
  <c r="J48" i="28" s="1"/>
  <c r="J80" i="28" a="1"/>
  <c r="J80" i="28" s="1"/>
  <c r="N25" i="28" a="1"/>
  <c r="N25" i="28" s="1"/>
  <c r="N89" i="28" a="1"/>
  <c r="N89" i="28" s="1"/>
  <c r="N87" i="28" a="1"/>
  <c r="N87" i="28" s="1"/>
  <c r="K32" i="28" a="1"/>
  <c r="K32" i="28" s="1"/>
  <c r="K64" i="28" a="1"/>
  <c r="K64" i="28" s="1"/>
  <c r="K96" i="28" a="1"/>
  <c r="K96" i="28" s="1"/>
  <c r="N58" i="28" a="1"/>
  <c r="N58" i="28" s="1"/>
  <c r="J35" i="28" a="1"/>
  <c r="J35" i="28" s="1"/>
  <c r="J13" i="28" a="1"/>
  <c r="J13" i="28" s="1"/>
  <c r="J45" i="28" a="1"/>
  <c r="J45" i="28" s="1"/>
  <c r="J77" i="28" a="1"/>
  <c r="J77" i="28" s="1"/>
  <c r="N14" i="28" a="1"/>
  <c r="N14" i="28" s="1"/>
  <c r="N78" i="28" a="1"/>
  <c r="N78" i="28" s="1"/>
  <c r="K5" i="28" a="1"/>
  <c r="K5" i="28" s="1"/>
  <c r="K37" i="28" a="1"/>
  <c r="K37" i="28" s="1"/>
  <c r="K69" i="28" a="1"/>
  <c r="K69" i="28" s="1"/>
  <c r="K101" i="28" a="1"/>
  <c r="K101" i="28" s="1"/>
  <c r="N66" i="28" a="1"/>
  <c r="N66" i="28" s="1"/>
  <c r="N62" i="28" a="1"/>
  <c r="N62" i="28" s="1"/>
  <c r="J34" i="28" a="1"/>
  <c r="J34" i="28" s="1"/>
  <c r="J66" i="28" a="1"/>
  <c r="J66" i="28" s="1"/>
  <c r="J98" i="28" a="1"/>
  <c r="J98" i="28" s="1"/>
  <c r="N54" i="28" a="1"/>
  <c r="N54" i="28" s="1"/>
  <c r="J79" i="28" a="1"/>
  <c r="J79" i="28" s="1"/>
  <c r="K22" i="28" a="1"/>
  <c r="K22" i="28" s="1"/>
  <c r="K54" i="28" a="1"/>
  <c r="K54" i="28" s="1"/>
  <c r="K86" i="28" a="1"/>
  <c r="K86" i="28" s="1"/>
  <c r="N35" i="28" a="1"/>
  <c r="N35" i="28" s="1"/>
  <c r="N99" i="28" a="1"/>
  <c r="N99" i="28" s="1"/>
  <c r="K7" i="28" a="1"/>
  <c r="K7" i="28" s="1"/>
  <c r="K39" i="28" a="1"/>
  <c r="K39" i="28" s="1"/>
  <c r="K71" i="28" a="1"/>
  <c r="K71" i="28" s="1"/>
  <c r="N5" i="28" a="1"/>
  <c r="N5" i="28" s="1"/>
  <c r="N69" i="28" a="1"/>
  <c r="N69" i="28" s="1"/>
  <c r="N17" i="28" a="1"/>
  <c r="N17" i="28" s="1"/>
  <c r="I26" i="28" a="1"/>
  <c r="I26" i="28" s="1"/>
  <c r="I58" i="28" a="1"/>
  <c r="I58" i="28" s="1"/>
  <c r="I90" i="28" a="1"/>
  <c r="I90" i="28" s="1"/>
  <c r="I69" i="28" a="1"/>
  <c r="I69" i="28" s="1"/>
  <c r="I31" i="28" a="1"/>
  <c r="I31" i="28" s="1"/>
  <c r="I63" i="28" a="1"/>
  <c r="I63" i="28" s="1"/>
  <c r="I95" i="28" a="1"/>
  <c r="I95" i="28" s="1"/>
  <c r="I21" i="28" a="1"/>
  <c r="I21" i="28" s="1"/>
  <c r="I24" i="28" a="1"/>
  <c r="I24" i="28" s="1"/>
  <c r="I56" i="28" a="1"/>
  <c r="I56" i="28" s="1"/>
  <c r="I88" i="28" a="1"/>
  <c r="I88" i="28" s="1"/>
  <c r="I33" i="28" a="1"/>
  <c r="I33" i="28" s="1"/>
  <c r="J20" i="28" a="1"/>
  <c r="J20" i="28" s="1"/>
  <c r="J52" i="28" a="1"/>
  <c r="J52" i="28" s="1"/>
  <c r="J84" i="28" a="1"/>
  <c r="J84" i="28" s="1"/>
  <c r="N31" i="28" a="1"/>
  <c r="N31" i="28" s="1"/>
  <c r="N95" i="28" a="1"/>
  <c r="N95" i="28" s="1"/>
  <c r="K4" i="28" a="1"/>
  <c r="K4" i="28" s="1"/>
  <c r="K36" i="28" a="1"/>
  <c r="K36" i="28" s="1"/>
  <c r="K68" i="28" a="1"/>
  <c r="K68" i="28" s="1"/>
  <c r="K100" i="28" a="1"/>
  <c r="K100" i="28" s="1"/>
  <c r="N64" i="28" a="1"/>
  <c r="N64" i="28" s="1"/>
  <c r="J51" i="28" a="1"/>
  <c r="J51" i="28" s="1"/>
  <c r="J17" i="28" a="1"/>
  <c r="J17" i="28" s="1"/>
  <c r="J49" i="28" a="1"/>
  <c r="J49" i="28" s="1"/>
  <c r="J81" i="28" a="1"/>
  <c r="J81" i="28" s="1"/>
  <c r="N20" i="28" a="1"/>
  <c r="N20" i="28" s="1"/>
  <c r="N84" i="28" a="1"/>
  <c r="N84" i="28" s="1"/>
  <c r="K9" i="28" a="1"/>
  <c r="K9" i="28" s="1"/>
  <c r="K41" i="28" a="1"/>
  <c r="K41" i="28" s="1"/>
  <c r="K73" i="28" a="1"/>
  <c r="K73" i="28" s="1"/>
  <c r="N8" i="28" a="1"/>
  <c r="N8" i="28" s="1"/>
  <c r="N72" i="28" a="1"/>
  <c r="N72" i="28" s="1"/>
  <c r="J6" i="28" a="1"/>
  <c r="J6" i="28" s="1"/>
  <c r="J38" i="28" a="1"/>
  <c r="J38" i="28" s="1"/>
  <c r="J70" i="28" a="1"/>
  <c r="J70" i="28" s="1"/>
  <c r="J102" i="28" a="1"/>
  <c r="J102" i="28" s="1"/>
  <c r="N60" i="28" a="1"/>
  <c r="N60" i="28" s="1"/>
  <c r="N4" i="28" a="1"/>
  <c r="N4" i="28" s="1"/>
  <c r="K26" i="28" a="1"/>
  <c r="K26" i="28" s="1"/>
  <c r="K58" i="28" a="1"/>
  <c r="K58" i="28" s="1"/>
  <c r="K90" i="28" a="1"/>
  <c r="K90" i="28" s="1"/>
  <c r="N42" i="28" a="1"/>
  <c r="N42" i="28" s="1"/>
  <c r="K3" i="28" a="1"/>
  <c r="K3" i="28" s="1"/>
  <c r="K11" i="28" a="1"/>
  <c r="K11" i="28" s="1"/>
  <c r="K43" i="28" a="1"/>
  <c r="K43" i="28" s="1"/>
  <c r="K75" i="28" a="1"/>
  <c r="K75" i="28" s="1"/>
  <c r="N11" i="28" a="1"/>
  <c r="N11" i="28" s="1"/>
  <c r="N75" i="28" a="1"/>
  <c r="N75" i="28" s="1"/>
  <c r="N55" i="28" a="1"/>
  <c r="N55" i="28" s="1"/>
  <c r="I15" i="29" a="1"/>
  <c r="I15" i="29" s="1"/>
  <c r="N63" i="29" a="1"/>
  <c r="N63" i="29" s="1"/>
  <c r="K49" i="29" a="1"/>
  <c r="K49" i="29" s="1"/>
  <c r="N5" i="29" a="1"/>
  <c r="N5" i="29" s="1"/>
  <c r="I11" i="29" a="1"/>
  <c r="I11" i="29" s="1"/>
  <c r="K44" i="29" a="1"/>
  <c r="K44" i="29" s="1"/>
  <c r="K20" i="29" a="1"/>
  <c r="K20" i="29" s="1"/>
  <c r="I19" i="29" a="1"/>
  <c r="I19" i="29" s="1"/>
  <c r="K8" i="29" a="1"/>
  <c r="K8" i="29" s="1"/>
  <c r="J26" i="29" a="1"/>
  <c r="J26" i="29" s="1"/>
  <c r="K101" i="29" a="1"/>
  <c r="K101" i="29" s="1"/>
  <c r="I23" i="29" a="1"/>
  <c r="I23" i="29" s="1"/>
  <c r="N102" i="29" a="1"/>
  <c r="N102" i="29" s="1"/>
  <c r="J97" i="29" a="1"/>
  <c r="J97" i="29" s="1"/>
  <c r="I92" i="29" a="1"/>
  <c r="I92" i="29" s="1"/>
  <c r="N86" i="29" a="1"/>
  <c r="N86" i="29" s="1"/>
  <c r="J81" i="29" a="1"/>
  <c r="J81" i="29" s="1"/>
  <c r="K98" i="29" a="1"/>
  <c r="K98" i="29" s="1"/>
  <c r="K82" i="29" a="1"/>
  <c r="K82" i="29" s="1"/>
  <c r="N97" i="29" a="1"/>
  <c r="N97" i="29" s="1"/>
  <c r="J92" i="29" a="1"/>
  <c r="J92" i="29" s="1"/>
  <c r="I87" i="29" a="1"/>
  <c r="I87" i="29" s="1"/>
  <c r="N81" i="29" a="1"/>
  <c r="N81" i="29" s="1"/>
  <c r="K74" i="29" a="1"/>
  <c r="K74" i="29" s="1"/>
  <c r="K58" i="29" a="1"/>
  <c r="K58" i="29" s="1"/>
  <c r="J76" i="29" a="1"/>
  <c r="J76" i="29" s="1"/>
  <c r="J60" i="29" a="1"/>
  <c r="J60" i="29" s="1"/>
  <c r="K45" i="29" a="1"/>
  <c r="K45" i="29" s="1"/>
  <c r="K79" i="29" a="1"/>
  <c r="K79" i="29" s="1"/>
  <c r="I62" i="29" a="1"/>
  <c r="I62" i="29" s="1"/>
  <c r="K89" i="29" a="1"/>
  <c r="K89" i="29" s="1"/>
  <c r="N66" i="29" a="1"/>
  <c r="N66" i="29" s="1"/>
  <c r="N50" i="29" a="1"/>
  <c r="N50" i="29" s="1"/>
  <c r="J41" i="29" a="1"/>
  <c r="J41" i="29" s="1"/>
  <c r="I36" i="29" a="1"/>
  <c r="I36" i="29" s="1"/>
  <c r="N30" i="29" a="1"/>
  <c r="N30" i="29" s="1"/>
  <c r="J25" i="29" a="1"/>
  <c r="J25" i="29" s="1"/>
  <c r="J70" i="29" a="1"/>
  <c r="J70" i="29" s="1"/>
  <c r="J54" i="29" a="1"/>
  <c r="J54" i="29" s="1"/>
  <c r="K78" i="29" a="1"/>
  <c r="K78" i="29" s="1"/>
  <c r="J63" i="29" a="1"/>
  <c r="J63" i="29" s="1"/>
  <c r="J47" i="29" a="1"/>
  <c r="J47" i="29" s="1"/>
  <c r="I41" i="29" a="1"/>
  <c r="I41" i="29" s="1"/>
  <c r="N35" i="29" a="1"/>
  <c r="N35" i="29" s="1"/>
  <c r="J30" i="29" a="1"/>
  <c r="J30" i="29" s="1"/>
  <c r="K9" i="29" a="1"/>
  <c r="K9" i="29" s="1"/>
  <c r="J5" i="29" a="1"/>
  <c r="J5" i="29" s="1"/>
  <c r="N10" i="29" a="1"/>
  <c r="N10" i="29" s="1"/>
  <c r="J20" i="29" a="1"/>
  <c r="J20" i="29" s="1"/>
  <c r="I55" i="29" a="1"/>
  <c r="I55" i="29" s="1"/>
  <c r="K99" i="29" a="1"/>
  <c r="K99" i="29" s="1"/>
  <c r="N20" i="29" a="1"/>
  <c r="N20" i="29" s="1"/>
  <c r="K65" i="29" a="1"/>
  <c r="K65" i="29" s="1"/>
  <c r="J51" i="29" a="1"/>
  <c r="J51" i="29" s="1"/>
  <c r="J6" i="29" a="1"/>
  <c r="J6" i="29" s="1"/>
  <c r="N11" i="29" a="1"/>
  <c r="N11" i="29" s="1"/>
  <c r="K46" i="29" a="1"/>
  <c r="K46" i="29" s="1"/>
  <c r="K63" i="29" a="1"/>
  <c r="K63" i="29" s="1"/>
  <c r="I25" i="29" a="1"/>
  <c r="I25" i="29" s="1"/>
  <c r="K10" i="29" a="1"/>
  <c r="K10" i="29" s="1"/>
  <c r="K27" i="29" a="1"/>
  <c r="K27" i="29" s="1"/>
  <c r="N12" i="29" a="1"/>
  <c r="N12" i="29" s="1"/>
  <c r="N27" i="29" a="1"/>
  <c r="N27" i="29" s="1"/>
  <c r="I102" i="29" a="1"/>
  <c r="I102" i="29" s="1"/>
  <c r="N96" i="29" a="1"/>
  <c r="N96" i="29" s="1"/>
  <c r="J91" i="29" a="1"/>
  <c r="J91" i="29" s="1"/>
  <c r="I86" i="29" a="1"/>
  <c r="I86" i="29" s="1"/>
  <c r="N80" i="29" a="1"/>
  <c r="N80" i="29" s="1"/>
  <c r="K96" i="29" a="1"/>
  <c r="K96" i="29" s="1"/>
  <c r="J102" i="29" a="1"/>
  <c r="J102" i="29" s="1"/>
  <c r="I97" i="29" a="1"/>
  <c r="I97" i="29" s="1"/>
  <c r="N91" i="29" a="1"/>
  <c r="N91" i="29" s="1"/>
  <c r="J86" i="29" a="1"/>
  <c r="J86" i="29" s="1"/>
  <c r="I81" i="29" a="1"/>
  <c r="I81" i="29" s="1"/>
  <c r="N73" i="29" a="1"/>
  <c r="N73" i="29" s="1"/>
  <c r="N57" i="29" a="1"/>
  <c r="N57" i="29" s="1"/>
  <c r="J75" i="29" a="1"/>
  <c r="J75" i="29" s="1"/>
  <c r="J59" i="29" a="1"/>
  <c r="J59" i="29" s="1"/>
  <c r="K43" i="29" a="1"/>
  <c r="K43" i="29" s="1"/>
  <c r="J74" i="29" a="1"/>
  <c r="J74" i="29" s="1"/>
  <c r="J58" i="29" a="1"/>
  <c r="J58" i="29" s="1"/>
  <c r="I77" i="29" a="1"/>
  <c r="I77" i="29" s="1"/>
  <c r="I61" i="29" a="1"/>
  <c r="I61" i="29" s="1"/>
  <c r="I46" i="29" a="1"/>
  <c r="I46" i="29" s="1"/>
  <c r="N40" i="29" a="1"/>
  <c r="N40" i="29" s="1"/>
  <c r="J35" i="29" a="1"/>
  <c r="J35" i="29" s="1"/>
  <c r="I30" i="29" a="1"/>
  <c r="I30" i="29" s="1"/>
  <c r="N24" i="29" a="1"/>
  <c r="N24" i="29" s="1"/>
  <c r="J69" i="29" a="1"/>
  <c r="J69" i="29" s="1"/>
  <c r="J53" i="29" a="1"/>
  <c r="J53" i="29" s="1"/>
  <c r="K77" i="29" a="1"/>
  <c r="K77" i="29" s="1"/>
  <c r="K61" i="29" a="1"/>
  <c r="K61" i="29" s="1"/>
  <c r="N45" i="29" a="1"/>
  <c r="N45" i="29" s="1"/>
  <c r="J40" i="29" a="1"/>
  <c r="J40" i="29" s="1"/>
  <c r="I35" i="29" a="1"/>
  <c r="I35" i="29" s="1"/>
  <c r="N17" i="29" a="1"/>
  <c r="N17" i="29" s="1"/>
  <c r="N18" i="29" a="1"/>
  <c r="N18" i="29" s="1"/>
  <c r="I6" i="29" a="1"/>
  <c r="I6" i="29" s="1"/>
  <c r="J11" i="29" a="1"/>
  <c r="J11" i="29" s="1"/>
  <c r="J24" i="29" a="1"/>
  <c r="J24" i="29" s="1"/>
  <c r="I13" i="29" a="1"/>
  <c r="I13" i="29" s="1"/>
  <c r="N21" i="29" a="1"/>
  <c r="N21" i="29" s="1"/>
  <c r="J67" i="29" a="1"/>
  <c r="J67" i="29" s="1"/>
  <c r="N76" i="29" a="1"/>
  <c r="N76" i="29" s="1"/>
  <c r="I7" i="29" a="1"/>
  <c r="I7" i="29" s="1"/>
  <c r="J12" i="29" a="1"/>
  <c r="J12" i="29" s="1"/>
  <c r="J50" i="29" a="1"/>
  <c r="J50" i="29" s="1"/>
  <c r="I71" i="29" a="1"/>
  <c r="I71" i="29" s="1"/>
  <c r="N29" i="29" a="1"/>
  <c r="N29" i="29" s="1"/>
  <c r="K12" i="29" a="1"/>
  <c r="K12" i="29" s="1"/>
  <c r="K28" i="29" a="1"/>
  <c r="K28" i="29" s="1"/>
  <c r="N13" i="29" a="1"/>
  <c r="N13" i="29" s="1"/>
  <c r="K34" i="29" a="1"/>
  <c r="K34" i="29" s="1"/>
  <c r="J101" i="29" a="1"/>
  <c r="J101" i="29" s="1"/>
  <c r="I96" i="29" a="1"/>
  <c r="I96" i="29" s="1"/>
  <c r="N90" i="29" a="1"/>
  <c r="N90" i="29" s="1"/>
  <c r="J85" i="29" a="1"/>
  <c r="J85" i="29" s="1"/>
  <c r="I80" i="29" a="1"/>
  <c r="I80" i="29" s="1"/>
  <c r="K94" i="29" a="1"/>
  <c r="K94" i="29" s="1"/>
  <c r="N101" i="29" a="1"/>
  <c r="N101" i="29" s="1"/>
  <c r="J96" i="29" a="1"/>
  <c r="J96" i="29" s="1"/>
  <c r="I91" i="29" a="1"/>
  <c r="I91" i="29" s="1"/>
  <c r="N85" i="29" a="1"/>
  <c r="N85" i="29" s="1"/>
  <c r="J80" i="29" a="1"/>
  <c r="J80" i="29" s="1"/>
  <c r="N72" i="29" a="1"/>
  <c r="N72" i="29" s="1"/>
  <c r="N56" i="29" a="1"/>
  <c r="N56" i="29" s="1"/>
  <c r="K73" i="29" a="1"/>
  <c r="K73" i="29" s="1"/>
  <c r="K57" i="29" a="1"/>
  <c r="K57" i="29" s="1"/>
  <c r="K41" i="29" a="1"/>
  <c r="K41" i="29" s="1"/>
  <c r="J73" i="29" a="1"/>
  <c r="J73" i="29" s="1"/>
  <c r="J57" i="29" a="1"/>
  <c r="J57" i="29" s="1"/>
  <c r="I76" i="29" a="1"/>
  <c r="I76" i="29" s="1"/>
  <c r="I60" i="29" a="1"/>
  <c r="I60" i="29" s="1"/>
  <c r="J45" i="29" a="1"/>
  <c r="J45" i="29" s="1"/>
  <c r="I40" i="29" a="1"/>
  <c r="I40" i="29" s="1"/>
  <c r="N34" i="29" a="1"/>
  <c r="N34" i="29" s="1"/>
  <c r="J29" i="29" a="1"/>
  <c r="J29" i="29" s="1"/>
  <c r="I24" i="29" a="1"/>
  <c r="I24" i="29" s="1"/>
  <c r="K67" i="29" a="1"/>
  <c r="K67" i="29" s="1"/>
  <c r="K51" i="29" a="1"/>
  <c r="K51" i="29" s="1"/>
  <c r="K76" i="29" a="1"/>
  <c r="K76" i="29" s="1"/>
  <c r="K60" i="29" a="1"/>
  <c r="K60" i="29" s="1"/>
  <c r="I45" i="29" a="1"/>
  <c r="I45" i="29" s="1"/>
  <c r="N39" i="29" a="1"/>
  <c r="N39" i="29" s="1"/>
  <c r="J34" i="29" a="1"/>
  <c r="J34" i="29" s="1"/>
  <c r="K19" i="29" a="1"/>
  <c r="K19" i="29" s="1"/>
  <c r="K23" i="29" a="1"/>
  <c r="K23" i="29" s="1"/>
  <c r="N6" i="29" a="1"/>
  <c r="N6" i="29" s="1"/>
  <c r="I12" i="29" a="1"/>
  <c r="I12" i="29" s="1"/>
  <c r="K25" i="29" a="1"/>
  <c r="K25" i="29" s="1"/>
  <c r="N19" i="29" a="1"/>
  <c r="N19" i="29" s="1"/>
  <c r="K22" i="29" a="1"/>
  <c r="K22" i="29" s="1"/>
  <c r="N16" i="29" a="1"/>
  <c r="N16" i="29" s="1"/>
  <c r="I3" i="29" a="1"/>
  <c r="I3" i="29" s="1"/>
  <c r="N7" i="29" a="1"/>
  <c r="N7" i="29" s="1"/>
  <c r="I16" i="29" a="1"/>
  <c r="I16" i="29" s="1"/>
  <c r="I54" i="29" a="1"/>
  <c r="I54" i="29" s="1"/>
  <c r="N3" i="29" a="1"/>
  <c r="N3" i="29" s="1"/>
  <c r="N46" i="29" a="1"/>
  <c r="N46" i="29" s="1"/>
  <c r="K13" i="29" a="1"/>
  <c r="K13" i="29" s="1"/>
  <c r="K32" i="29" a="1"/>
  <c r="K32" i="29" s="1"/>
  <c r="K14" i="29" a="1"/>
  <c r="K14" i="29" s="1"/>
  <c r="I57" i="29" a="1"/>
  <c r="I57" i="29" s="1"/>
  <c r="N100" i="29" a="1"/>
  <c r="N100" i="29" s="1"/>
  <c r="J95" i="29" a="1"/>
  <c r="J95" i="29" s="1"/>
  <c r="I90" i="29" a="1"/>
  <c r="I90" i="29" s="1"/>
  <c r="N84" i="29" a="1"/>
  <c r="N84" i="29" s="1"/>
  <c r="J79" i="29" a="1"/>
  <c r="J79" i="29" s="1"/>
  <c r="K92" i="29" a="1"/>
  <c r="K92" i="29" s="1"/>
  <c r="I101" i="29" a="1"/>
  <c r="I101" i="29" s="1"/>
  <c r="N95" i="29" a="1"/>
  <c r="N95" i="29" s="1"/>
  <c r="J90" i="29" a="1"/>
  <c r="J90" i="29" s="1"/>
  <c r="I85" i="29" a="1"/>
  <c r="I85" i="29" s="1"/>
  <c r="N79" i="29" a="1"/>
  <c r="N79" i="29" s="1"/>
  <c r="I67" i="29" a="1"/>
  <c r="I67" i="29" s="1"/>
  <c r="I51" i="29" a="1"/>
  <c r="I51" i="29" s="1"/>
  <c r="K72" i="29" a="1"/>
  <c r="K72" i="29" s="1"/>
  <c r="K56" i="29" a="1"/>
  <c r="K56" i="29" s="1"/>
  <c r="K39" i="29" a="1"/>
  <c r="K39" i="29" s="1"/>
  <c r="K71" i="29" a="1"/>
  <c r="K71" i="29" s="1"/>
  <c r="K55" i="29" a="1"/>
  <c r="K55" i="29" s="1"/>
  <c r="J72" i="29" a="1"/>
  <c r="J72" i="29" s="1"/>
  <c r="J56" i="29" a="1"/>
  <c r="J56" i="29" s="1"/>
  <c r="N44" i="29" a="1"/>
  <c r="N44" i="29" s="1"/>
  <c r="J39" i="29" a="1"/>
  <c r="J39" i="29" s="1"/>
  <c r="I34" i="29" a="1"/>
  <c r="I34" i="29" s="1"/>
  <c r="N28" i="29" a="1"/>
  <c r="N28" i="29" s="1"/>
  <c r="J23" i="29" a="1"/>
  <c r="J23" i="29" s="1"/>
  <c r="K66" i="29" a="1"/>
  <c r="K66" i="29" s="1"/>
  <c r="K50" i="29" a="1"/>
  <c r="K50" i="29" s="1"/>
  <c r="N75" i="29" a="1"/>
  <c r="N75" i="29" s="1"/>
  <c r="N59" i="29" a="1"/>
  <c r="N59" i="29" s="1"/>
  <c r="J44" i="29" a="1"/>
  <c r="J44" i="29" s="1"/>
  <c r="I39" i="29" a="1"/>
  <c r="I39" i="29" s="1"/>
  <c r="N33" i="29" a="1"/>
  <c r="N33" i="29" s="1"/>
  <c r="J21" i="29" a="1"/>
  <c r="J21" i="29" s="1"/>
  <c r="J3" i="29" a="1"/>
  <c r="J3" i="29" s="1"/>
  <c r="J7" i="29" a="1"/>
  <c r="J7" i="29" s="1"/>
  <c r="N14" i="29" a="1"/>
  <c r="N14" i="29" s="1"/>
  <c r="K26" i="29" a="1"/>
  <c r="K26" i="29" s="1"/>
  <c r="K24" i="29" a="1"/>
  <c r="K24" i="29" s="1"/>
  <c r="N23" i="29" a="1"/>
  <c r="N23" i="29" s="1"/>
  <c r="K18" i="29" a="1"/>
  <c r="K18" i="29" s="1"/>
  <c r="K11" i="29" a="1"/>
  <c r="K11" i="29" s="1"/>
  <c r="J8" i="29" a="1"/>
  <c r="J8" i="29" s="1"/>
  <c r="I17" i="29" a="1"/>
  <c r="I17" i="29" s="1"/>
  <c r="I56" i="29" a="1"/>
  <c r="I56" i="29" s="1"/>
  <c r="I5" i="29" a="1"/>
  <c r="I5" i="29" s="1"/>
  <c r="K48" i="29" a="1"/>
  <c r="K48" i="29" s="1"/>
  <c r="J15" i="29" a="1"/>
  <c r="J15" i="29" s="1"/>
  <c r="K62" i="29" a="1"/>
  <c r="K62" i="29" s="1"/>
  <c r="K15" i="29" a="1"/>
  <c r="K15" i="29" s="1"/>
  <c r="N60" i="29" a="1"/>
  <c r="N60" i="29" s="1"/>
  <c r="I100" i="29" a="1"/>
  <c r="I100" i="29" s="1"/>
  <c r="N94" i="29" a="1"/>
  <c r="N94" i="29" s="1"/>
  <c r="J89" i="29" a="1"/>
  <c r="J89" i="29" s="1"/>
  <c r="I84" i="29" a="1"/>
  <c r="I84" i="29" s="1"/>
  <c r="N78" i="29" a="1"/>
  <c r="N78" i="29" s="1"/>
  <c r="K90" i="29" a="1"/>
  <c r="K90" i="29" s="1"/>
  <c r="J100" i="29" a="1"/>
  <c r="J100" i="29" s="1"/>
  <c r="I95" i="29" a="1"/>
  <c r="I95" i="29" s="1"/>
  <c r="N89" i="29" a="1"/>
  <c r="N89" i="29" s="1"/>
  <c r="J84" i="29" a="1"/>
  <c r="J84" i="29" s="1"/>
  <c r="I79" i="29" a="1"/>
  <c r="I79" i="29" s="1"/>
  <c r="I66" i="29" a="1"/>
  <c r="I66" i="29" s="1"/>
  <c r="I50" i="29" a="1"/>
  <c r="I50" i="29" s="1"/>
  <c r="N71" i="29" a="1"/>
  <c r="N71" i="29" s="1"/>
  <c r="N55" i="29" a="1"/>
  <c r="N55" i="29" s="1"/>
  <c r="K37" i="29" a="1"/>
  <c r="K37" i="29" s="1"/>
  <c r="K70" i="29" a="1"/>
  <c r="K70" i="29" s="1"/>
  <c r="K54" i="29" a="1"/>
  <c r="K54" i="29" s="1"/>
  <c r="J71" i="29" a="1"/>
  <c r="J71" i="29" s="1"/>
  <c r="J55" i="29" a="1"/>
  <c r="J55" i="29" s="1"/>
  <c r="I44" i="29" a="1"/>
  <c r="I44" i="29" s="1"/>
  <c r="N38" i="29" a="1"/>
  <c r="N38" i="29" s="1"/>
  <c r="J33" i="29" a="1"/>
  <c r="J33" i="29" s="1"/>
  <c r="I28" i="29" a="1"/>
  <c r="I28" i="29" s="1"/>
  <c r="K87" i="29" a="1"/>
  <c r="K87" i="29" s="1"/>
  <c r="N65" i="29" a="1"/>
  <c r="N65" i="29" s="1"/>
  <c r="N49" i="29" a="1"/>
  <c r="N49" i="29" s="1"/>
  <c r="N74" i="29" a="1"/>
  <c r="N74" i="29" s="1"/>
  <c r="N58" i="29" a="1"/>
  <c r="N58" i="29" s="1"/>
  <c r="N43" i="29" a="1"/>
  <c r="N43" i="29" s="1"/>
  <c r="J38" i="29" a="1"/>
  <c r="J38" i="29" s="1"/>
  <c r="I33" i="29" a="1"/>
  <c r="I33" i="29" s="1"/>
  <c r="K38" i="29" a="1"/>
  <c r="K38" i="29" s="1"/>
  <c r="K4" i="29" a="1"/>
  <c r="K4" i="29" s="1"/>
  <c r="I8" i="29" a="1"/>
  <c r="I8" i="29" s="1"/>
  <c r="N15" i="29" a="1"/>
  <c r="N15" i="29" s="1"/>
  <c r="K31" i="29" a="1"/>
  <c r="K31" i="29" s="1"/>
  <c r="K40" i="29" a="1"/>
  <c r="K40" i="29" s="1"/>
  <c r="I27" i="29" a="1"/>
  <c r="I27" i="29" s="1"/>
  <c r="J22" i="29" a="1"/>
  <c r="J22" i="29" s="1"/>
  <c r="K21" i="29" a="1"/>
  <c r="K21" i="29" s="1"/>
  <c r="I9" i="29" a="1"/>
  <c r="I9" i="29" s="1"/>
  <c r="N22" i="29" a="1"/>
  <c r="N22" i="29" s="1"/>
  <c r="N77" i="29" a="1"/>
  <c r="N77" i="29" s="1"/>
  <c r="J13" i="29" a="1"/>
  <c r="J13" i="29" s="1"/>
  <c r="J52" i="29" a="1"/>
  <c r="J52" i="29" s="1"/>
  <c r="J16" i="29" a="1"/>
  <c r="J16" i="29" s="1"/>
  <c r="J66" i="29" a="1"/>
  <c r="J66" i="29" s="1"/>
  <c r="J17" i="29" a="1"/>
  <c r="J17" i="29" s="1"/>
  <c r="N62" i="29" a="1"/>
  <c r="N62" i="29" s="1"/>
  <c r="J99" i="29" a="1"/>
  <c r="J99" i="29" s="1"/>
  <c r="I94" i="29" a="1"/>
  <c r="I94" i="29" s="1"/>
  <c r="N88" i="29" a="1"/>
  <c r="N88" i="29" s="1"/>
  <c r="J83" i="29" a="1"/>
  <c r="J83" i="29" s="1"/>
  <c r="I78" i="29" a="1"/>
  <c r="I78" i="29" s="1"/>
  <c r="K88" i="29" a="1"/>
  <c r="K88" i="29" s="1"/>
  <c r="N99" i="29" a="1"/>
  <c r="N99" i="29" s="1"/>
  <c r="J94" i="29" a="1"/>
  <c r="J94" i="29" s="1"/>
  <c r="I89" i="29" a="1"/>
  <c r="I89" i="29" s="1"/>
  <c r="N83" i="29" a="1"/>
  <c r="N83" i="29" s="1"/>
  <c r="K95" i="29" a="1"/>
  <c r="K95" i="29" s="1"/>
  <c r="J62" i="29" a="1"/>
  <c r="J62" i="29" s="1"/>
  <c r="J46" i="29" a="1"/>
  <c r="J46" i="29" s="1"/>
  <c r="N70" i="29" a="1"/>
  <c r="N70" i="29" s="1"/>
  <c r="N54" i="29" a="1"/>
  <c r="N54" i="29" s="1"/>
  <c r="K35" i="29" a="1"/>
  <c r="K35" i="29" s="1"/>
  <c r="N69" i="29" a="1"/>
  <c r="N69" i="29" s="1"/>
  <c r="N53" i="29" a="1"/>
  <c r="N53" i="29" s="1"/>
  <c r="K69" i="29" a="1"/>
  <c r="K69" i="29" s="1"/>
  <c r="K53" i="29" a="1"/>
  <c r="K53" i="29" s="1"/>
  <c r="J43" i="29" a="1"/>
  <c r="J43" i="29" s="1"/>
  <c r="I38" i="29" a="1"/>
  <c r="I38" i="29" s="1"/>
  <c r="N32" i="29" a="1"/>
  <c r="N32" i="29" s="1"/>
  <c r="J27" i="29" a="1"/>
  <c r="J27" i="29" s="1"/>
  <c r="K80" i="29" a="1"/>
  <c r="K80" i="29" s="1"/>
  <c r="N64" i="29" a="1"/>
  <c r="N64" i="29" s="1"/>
  <c r="N48" i="29" a="1"/>
  <c r="N48" i="29" s="1"/>
  <c r="I69" i="29" a="1"/>
  <c r="I69" i="29" s="1"/>
  <c r="I53" i="29" a="1"/>
  <c r="I53" i="29" s="1"/>
  <c r="I43" i="29" a="1"/>
  <c r="I43" i="29" s="1"/>
  <c r="N37" i="29" a="1"/>
  <c r="N37" i="29" s="1"/>
  <c r="J32" i="29" a="1"/>
  <c r="J32" i="29" s="1"/>
  <c r="N47" i="29" a="1"/>
  <c r="N47" i="29" s="1"/>
  <c r="K3" i="29" a="1"/>
  <c r="K3" i="29" s="1"/>
  <c r="N8" i="29" a="1"/>
  <c r="N8" i="29" s="1"/>
  <c r="K16" i="29" a="1"/>
  <c r="K16" i="29" s="1"/>
  <c r="K36" i="29" a="1"/>
  <c r="K36" i="29" s="1"/>
  <c r="N61" i="29" a="1"/>
  <c r="N61" i="29" s="1"/>
  <c r="K30" i="29" a="1"/>
  <c r="K30" i="29" s="1"/>
  <c r="N25" i="29" a="1"/>
  <c r="N25" i="29" s="1"/>
  <c r="J65" i="29" a="1"/>
  <c r="J65" i="29" s="1"/>
  <c r="N9" i="29" a="1"/>
  <c r="N9" i="29" s="1"/>
  <c r="J28" i="29" a="1"/>
  <c r="J28" i="29" s="1"/>
  <c r="K85" i="29" a="1"/>
  <c r="K85" i="29" s="1"/>
  <c r="J14" i="29" a="1"/>
  <c r="J14" i="29" s="1"/>
  <c r="K83" i="29" a="1"/>
  <c r="K83" i="29" s="1"/>
  <c r="I20" i="29" a="1"/>
  <c r="I20" i="29" s="1"/>
  <c r="I70" i="29" a="1"/>
  <c r="I70" i="29" s="1"/>
  <c r="J18" i="29" a="1"/>
  <c r="J18" i="29" s="1"/>
  <c r="K64" i="29" a="1"/>
  <c r="K64" i="29" s="1"/>
  <c r="N98" i="29" a="1"/>
  <c r="N98" i="29" s="1"/>
  <c r="J93" i="29" a="1"/>
  <c r="J93" i="29" s="1"/>
  <c r="I88" i="29" a="1"/>
  <c r="I88" i="29" s="1"/>
  <c r="N82" i="29" a="1"/>
  <c r="N82" i="29" s="1"/>
  <c r="K102" i="29" a="1"/>
  <c r="K102" i="29" s="1"/>
  <c r="K86" i="29" a="1"/>
  <c r="K86" i="29" s="1"/>
  <c r="I99" i="29" a="1"/>
  <c r="I99" i="29" s="1"/>
  <c r="N93" i="29" a="1"/>
  <c r="N93" i="29" s="1"/>
  <c r="J88" i="29" a="1"/>
  <c r="J88" i="29" s="1"/>
  <c r="I83" i="29" a="1"/>
  <c r="I83" i="29" s="1"/>
  <c r="J77" i="29" a="1"/>
  <c r="J77" i="29" s="1"/>
  <c r="J61" i="29" a="1"/>
  <c r="J61" i="29" s="1"/>
  <c r="K93" i="29" a="1"/>
  <c r="K93" i="29" s="1"/>
  <c r="I65" i="29" a="1"/>
  <c r="I65" i="29" s="1"/>
  <c r="I49" i="29" a="1"/>
  <c r="I49" i="29" s="1"/>
  <c r="K33" i="29" a="1"/>
  <c r="K33" i="29" s="1"/>
  <c r="N68" i="29" a="1"/>
  <c r="N68" i="29" s="1"/>
  <c r="N52" i="29" a="1"/>
  <c r="N52" i="29" s="1"/>
  <c r="K68" i="29" a="1"/>
  <c r="K68" i="29" s="1"/>
  <c r="K52" i="29" a="1"/>
  <c r="K52" i="29" s="1"/>
  <c r="N42" i="29" a="1"/>
  <c r="N42" i="29" s="1"/>
  <c r="J37" i="29" a="1"/>
  <c r="J37" i="29" s="1"/>
  <c r="I32" i="29" a="1"/>
  <c r="I32" i="29" s="1"/>
  <c r="N26" i="29" a="1"/>
  <c r="N26" i="29" s="1"/>
  <c r="I75" i="29" a="1"/>
  <c r="I75" i="29" s="1"/>
  <c r="I59" i="29" a="1"/>
  <c r="I59" i="29" s="1"/>
  <c r="K97" i="29" a="1"/>
  <c r="K97" i="29" s="1"/>
  <c r="I68" i="29" a="1"/>
  <c r="I68" i="29" s="1"/>
  <c r="I52" i="29" a="1"/>
  <c r="I52" i="29" s="1"/>
  <c r="J42" i="29" a="1"/>
  <c r="J42" i="29" s="1"/>
  <c r="I37" i="29" a="1"/>
  <c r="I37" i="29" s="1"/>
  <c r="N31" i="29" a="1"/>
  <c r="N31" i="29" s="1"/>
  <c r="I73" i="29" a="1"/>
  <c r="I73" i="29" s="1"/>
  <c r="I4" i="29" a="1"/>
  <c r="I4" i="29" s="1"/>
  <c r="J9" i="29" a="1"/>
  <c r="J9" i="29" s="1"/>
  <c r="K17" i="29" a="1"/>
  <c r="K17" i="29" s="1"/>
  <c r="K47" i="29" a="1"/>
  <c r="K47" i="29" s="1"/>
  <c r="I14" i="29" a="1"/>
  <c r="I14" i="29" s="1"/>
  <c r="K42" i="29" a="1"/>
  <c r="K42" i="29" s="1"/>
  <c r="I29" i="29" a="1"/>
  <c r="I29" i="29" s="1"/>
  <c r="J4" i="29" a="1"/>
  <c r="J4" i="29" s="1"/>
  <c r="J10" i="29" a="1"/>
  <c r="J10" i="29" s="1"/>
  <c r="K29" i="29" a="1"/>
  <c r="K29" i="29" s="1"/>
  <c r="K7" i="29" a="1"/>
  <c r="K7" i="29" s="1"/>
  <c r="I18" i="29" a="1"/>
  <c r="I18" i="29" s="1"/>
  <c r="K6" i="29" a="1"/>
  <c r="K6" i="29" s="1"/>
  <c r="I21" i="29" a="1"/>
  <c r="I21" i="29" s="1"/>
  <c r="I72" i="29" a="1"/>
  <c r="I72" i="29" s="1"/>
  <c r="I22" i="29" a="1"/>
  <c r="I22" i="29" s="1"/>
  <c r="J68" i="29" a="1"/>
  <c r="J68" i="29" s="1"/>
  <c r="I98" i="29" a="1"/>
  <c r="I98" i="29" s="1"/>
  <c r="N92" i="29" a="1"/>
  <c r="N92" i="29" s="1"/>
  <c r="J87" i="29" a="1"/>
  <c r="J87" i="29" s="1"/>
  <c r="I82" i="29" a="1"/>
  <c r="I82" i="29" s="1"/>
  <c r="K100" i="29" a="1"/>
  <c r="K100" i="29" s="1"/>
  <c r="K84" i="29" a="1"/>
  <c r="K84" i="29" s="1"/>
  <c r="J98" i="29" a="1"/>
  <c r="J98" i="29" s="1"/>
  <c r="I93" i="29" a="1"/>
  <c r="I93" i="29" s="1"/>
  <c r="N87" i="29" a="1"/>
  <c r="N87" i="29" s="1"/>
  <c r="J82" i="29" a="1"/>
  <c r="J82" i="29" s="1"/>
  <c r="K75" i="29" a="1"/>
  <c r="K75" i="29" s="1"/>
  <c r="K59" i="29" a="1"/>
  <c r="K59" i="29" s="1"/>
  <c r="J78" i="29" a="1"/>
  <c r="J78" i="29" s="1"/>
  <c r="I64" i="29" a="1"/>
  <c r="I64" i="29" s="1"/>
  <c r="I48" i="29" a="1"/>
  <c r="I48" i="29" s="1"/>
  <c r="K91" i="29" a="1"/>
  <c r="K91" i="29" s="1"/>
  <c r="I63" i="29" a="1"/>
  <c r="I63" i="29" s="1"/>
  <c r="I47" i="29" a="1"/>
  <c r="I47" i="29" s="1"/>
  <c r="N67" i="29" a="1"/>
  <c r="N67" i="29" s="1"/>
  <c r="N51" i="29" a="1"/>
  <c r="N51" i="29" s="1"/>
  <c r="I42" i="29" a="1"/>
  <c r="I42" i="29" s="1"/>
  <c r="N36" i="29" a="1"/>
  <c r="N36" i="29" s="1"/>
  <c r="J31" i="29" a="1"/>
  <c r="J31" i="29" s="1"/>
  <c r="I26" i="29" a="1"/>
  <c r="I26" i="29" s="1"/>
  <c r="I74" i="29" a="1"/>
  <c r="I74" i="29" s="1"/>
  <c r="I58" i="29" a="1"/>
  <c r="I58" i="29" s="1"/>
  <c r="K81" i="29" a="1"/>
  <c r="K81" i="29" s="1"/>
  <c r="J64" i="29" a="1"/>
  <c r="J64" i="29" s="1"/>
  <c r="J48" i="29" a="1"/>
  <c r="J48" i="29" s="1"/>
  <c r="N41" i="29" a="1"/>
  <c r="N41" i="29" s="1"/>
  <c r="J36" i="29" a="1"/>
  <c r="J36" i="29" s="1"/>
  <c r="I31" i="29" a="1"/>
  <c r="I31" i="29" s="1"/>
  <c r="K5" i="29" a="1"/>
  <c r="K5" i="29" s="1"/>
  <c r="N4" i="29" a="1"/>
  <c r="N4" i="29" s="1"/>
  <c r="I10" i="29" a="1"/>
  <c r="I10" i="29" s="1"/>
  <c r="J19" i="29" a="1"/>
  <c r="J19" i="29" s="1"/>
  <c r="J49" i="29" a="1"/>
  <c r="J49" i="29" s="1"/>
  <c r="AI36" i="21"/>
  <c r="AJ60" i="21"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M3" i="28" l="1"/>
  <c r="M3" i="29"/>
  <c r="B12" i="25"/>
  <c r="C12" i="25"/>
  <c r="D12" i="25"/>
  <c r="E12" i="25"/>
  <c r="B13" i="25"/>
  <c r="C13" i="25"/>
  <c r="D13" i="25"/>
  <c r="F13" i="25"/>
  <c r="B14" i="25"/>
  <c r="C14" i="25"/>
  <c r="D14" i="25"/>
  <c r="F14" i="25"/>
  <c r="B15" i="25"/>
  <c r="C15" i="25"/>
  <c r="D15" i="25"/>
  <c r="G24" i="27" s="1"/>
  <c r="S2" i="27" s="1"/>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G24" i="26" s="1"/>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S2" i="26" l="1"/>
  <c r="AJ50"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宍戸</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A24" authorId="2" shapeId="0" xr:uid="{C745BC35-9213-49B4-A981-035B53DF2611}">
      <text>
        <r>
          <rPr>
            <sz val="9"/>
            <color indexed="81"/>
            <rFont val="MS P ゴシック"/>
            <family val="3"/>
            <charset val="128"/>
          </rPr>
          <t>具体的な使途を記入してください。
対象となる要件が複数ある場合は併せて記入してください。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05BDB5F-C35E-4804-AD37-BCC62A92809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A1B2CD5-7910-4048-9EB6-E5EEAF8EF72C}">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<sst xmlns="http://schemas.openxmlformats.org/spreadsheetml/2006/main" count="3828" uniqueCount="1972">
  <si>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</si>
  <si>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</si>
  <si>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</si>
  <si>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</si>
  <si>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</si>
  <si>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</si>
  <si>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</si>
  <si>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</si>
  <si>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</si>
  <si>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</si>
  <si>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</si>
  <si>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</si>
  <si>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</si>
  <si>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</si>
  <si>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</si>
  <si>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</si>
  <si>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</si>
  <si>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</si>
  <si>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</si>
  <si>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</si>
  <si>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</si>
  <si>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</si>
  <si>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</si>
  <si>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</si>
  <si>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</si>
  <si>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</si>
  <si>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</si>
  <si>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</si>
  <si>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</si>
  <si>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</si>
  <si>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</si>
  <si>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</si>
  <si>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</si>
  <si>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</si>
  <si>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</si>
  <si>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</si>
  <si>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</si>
  <si>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</si>
  <si>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</si>
  <si>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</si>
  <si>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</si>
  <si>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</si>
  <si>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</si>
  <si>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</si>
  <si>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</si>
  <si>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</si>
  <si>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</si>
  <si>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</si>
  <si>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</si>
  <si>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</si>
  <si>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</si>
  <si>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</si>
  <si>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</si>
  <si>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</si>
  <si>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</si>
  <si>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</si>
  <si>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</si>
  <si>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</si>
  <si>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</si>
  <si>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</si>
  <si>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</si>
  <si>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</si>
  <si>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</si>
  <si>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</si>
  <si>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</si>
  <si>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</si>
  <si>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</si>
  <si>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</si>
  <si>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</si>
  <si>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</si>
  <si>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</si>
  <si>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</si>
  <si>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</si>
  <si>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</si>
  <si>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</si>
  <si>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</si>
  <si>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</si>
  <si>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</si>
  <si>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</si>
  <si>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</si>
  <si>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</si>
  <si>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</si>
  <si>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</si>
  <si>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</si>
  <si>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</si>
  <si>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</si>
  <si>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</si>
  <si>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</si>
  <si>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</si>
  <si>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</si>
  <si>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</si>
  <si>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</si>
  <si>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</si>
  <si>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</si>
  <si>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</si>
  <si>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</si>
  <si>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</si>
  <si>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</si>
  <si>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</si>
  <si>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</si>
  <si>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</si>
  <si>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</si>
  <si>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</si>
  <si>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</si>
  <si>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</si>
  <si>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</si>
  <si>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</si>
  <si>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</si>
  <si>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</si>
  <si>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</si>
  <si>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</si>
  <si>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</si>
  <si>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</si>
  <si>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</si>
  <si>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</si>
  <si>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</si>
  <si>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</si>
  <si>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</si>
  <si>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</si>
  <si>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</si>
  <si>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</si>
  <si>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</si>
  <si>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</si>
  <si>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</si>
  <si>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</si>
  <si>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</si>
  <si>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</si>
  <si>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</si>
  <si>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</si>
  <si>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</si>
  <si>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</si>
  <si>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</si>
  <si>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</si>
  <si>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</si>
  <si>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</si>
  <si>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</si>
  <si>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</si>
  <si>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</si>
  <si>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</si>
  <si>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</si>
  <si>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</si>
  <si>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</si>
  <si>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</si>
  <si>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</si>
  <si>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</si>
  <si>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</si>
  <si>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</si>
  <si>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</si>
  <si>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</si>
  <si>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</si>
  <si>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</si>
  <si>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</si>
  <si>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</si>
  <si>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</si>
  <si>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</si>
  <si>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</si>
  <si>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</si>
  <si>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</si>
  <si>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</si>
  <si>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</si>
  <si>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</si>
  <si>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</si>
  <si>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</si>
  <si>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</si>
  <si>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</si>
  <si>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</si>
  <si>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</si>
  <si>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</si>
  <si>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</si>
  <si>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</si>
  <si>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</si>
  <si>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</si>
  <si>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</si>
  <si>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</si>
  <si>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</si>
  <si>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</si>
  <si>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</si>
  <si>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</si>
  <si>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</si>
  <si>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</si>
  <si>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</si>
  <si>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</si>
  <si>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</si>
  <si>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</si>
  <si>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</si>
  <si>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</si>
  <si>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</si>
  <si>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</si>
  <si>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</si>
  <si>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</si>
  <si>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</si>
  <si>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</si>
  <si>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</si>
  <si>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</si>
  <si>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</si>
  <si>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</si>
  <si>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</si>
  <si>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</si>
  <si>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</si>
  <si>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</si>
  <si>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</si>
  <si>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</si>
  <si>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</si>
  <si>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</si>
  <si>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</si>
  <si>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</si>
  <si>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</si>
  <si>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</si>
  <si>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</si>
  <si>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</si>
  <si>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</si>
  <si>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</si>
  <si>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</si>
  <si>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</si>
  <si>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</si>
  <si>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</si>
  <si>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</si>
  <si>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</si>
  <si>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</si>
  <si>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</si>
  <si>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</si>
  <si>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</si>
  <si>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</si>
  <si>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</si>
  <si>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</si>
  <si>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</si>
  <si>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</si>
  <si>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</si>
  <si>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</si>
  <si>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</si>
  <si>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</si>
  <si>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</si>
  <si>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</si>
  <si>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</si>
  <si>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</si>
  <si>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</si>
  <si>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</si>
  <si>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</si>
  <si>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</si>
  <si>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</si>
  <si>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</si>
  <si>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</si>
  <si>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</si>
  <si>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</si>
  <si>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</si>
  <si>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</si>
  <si>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</si>
  <si>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</si>
  <si>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</si>
  <si>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</si>
  <si>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</si>
  <si>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</si>
  <si>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</si>
  <si>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</si>
  <si>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</si>
  <si>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</si>
  <si>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</si>
  <si>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</si>
  <si>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</si>
  <si>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</si>
  <si>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</si>
  <si>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</si>
  <si>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</si>
  <si>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</si>
  <si>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</si>
  <si>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</si>
  <si>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</si>
  <si>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</si>
  <si>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</si>
  <si>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</si>
  <si>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</si>
  <si>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</si>
  <si>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</si>
  <si>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</si>
  <si>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</si>
  <si>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</si>
  <si>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</si>
  <si>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</si>
  <si>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</si>
  <si>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</si>
  <si>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</si>
  <si>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</si>
  <si>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</si>
  <si>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</si>
  <si>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</si>
  <si>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</si>
  <si>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</si>
  <si>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</si>
  <si>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</si>
  <si>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</si>
  <si>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</si>
  <si>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</si>
  <si>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</si>
  <si>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</si>
  <si>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</si>
  <si>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</si>
  <si>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</si>
  <si>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</si>
  <si>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</si>
  <si>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</si>
  <si>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</si>
  <si>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</si>
  <si>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</si>
  <si>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</si>
  <si>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</si>
  <si>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</si>
  <si>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</si>
  <si>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</si>
  <si>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</si>
  <si>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</si>
  <si>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</si>
  <si>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</si>
  <si>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</si>
  <si>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</si>
  <si>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</si>
  <si>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</si>
  <si>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</si>
  <si>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</si>
  <si>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</si>
  <si>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</si>
  <si>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</si>
  <si>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</si>
  <si>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</si>
  <si>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</si>
  <si>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</si>
  <si>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</si>
  <si>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</si>
  <si>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</si>
  <si>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</si>
  <si>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</si>
  <si>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</si>
  <si>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</si>
  <si>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</si>
  <si>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</si>
  <si>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</si>
  <si>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</si>
  <si>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</si>
  <si>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</si>
  <si>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</si>
  <si>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</si>
  <si>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</si>
  <si>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</si>
  <si>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</si>
  <si>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</si>
  <si>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</si>
  <si>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</si>
  <si>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</si>
  <si>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</si>
  <si>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</si>
  <si>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</si>
  <si>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</si>
  <si>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</si>
  <si>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</si>
  <si>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</si>
  <si>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</si>
  <si>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</si>
  <si>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</si>
  <si>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</si>
  <si>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</si>
  <si>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</si>
  <si>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</si>
  <si>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</si>
  <si>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</si>
  <si>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</si>
  <si>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</si>
  <si>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</si>
  <si>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</si>
  <si>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</si>
  <si>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</si>
  <si>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</si>
  <si>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</si>
  <si>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</si>
  <si>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</si>
  <si>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</si>
  <si>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</si>
  <si>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</si>
  <si>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</si>
  <si>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</si>
  <si>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</si>
  <si>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</si>
  <si>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</si>
  <si>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</si>
  <si>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</si>
  <si>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</si>
  <si>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</si>
  <si>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</si>
  <si>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</si>
  <si>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</si>
  <si>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</si>
  <si>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</si>
  <si>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</si>
  <si>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</si>
  <si>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</si>
  <si>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</si>
  <si>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</si>
  <si>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</si>
  <si>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</si>
  <si>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</si>
  <si>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</si>
  <si>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</si>
  <si>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</si>
  <si>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</si>
  <si>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</si>
  <si>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</si>
  <si>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</si>
  <si>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</si>
  <si>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</si>
  <si>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</si>
  <si>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</si>
  <si>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</si>
  <si>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</si>
  <si>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</si>
  <si>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</si>
  <si>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</si>
  <si>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</si>
  <si>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</si>
  <si>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</si>
  <si>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</si>
  <si>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</si>
  <si>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</si>
  <si>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</si>
  <si>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</si>
  <si>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</si>
  <si>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</si>
  <si>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</si>
  <si>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</si>
  <si>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</si>
  <si>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</si>
  <si>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</si>
  <si>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</si>
  <si>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</si>
  <si>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</si>
  <si>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</si>
  <si>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</si>
  <si>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</si>
  <si>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</si>
  <si>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</si>
  <si>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</si>
  <si>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</si>
  <si>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</si>
  <si>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</si>
  <si>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</si>
  <si>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</si>
  <si>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</si>
  <si>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</si>
  <si>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</si>
  <si>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</si>
  <si>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</si>
  <si>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</si>
  <si>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</si>
  <si>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</si>
  <si>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</si>
  <si>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</si>
  <si>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</si>
  <si>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</si>
  <si>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</si>
  <si>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</si>
  <si>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</si>
  <si>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</si>
  <si>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</si>
  <si>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</si>
  <si>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</si>
  <si>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</si>
  <si>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</si>
  <si>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</si>
  <si>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</si>
  <si>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</si>
  <si>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</si>
  <si>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</si>
  <si>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</si>
  <si>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</si>
  <si>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</si>
  <si>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</si>
  <si>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</si>
  <si>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</si>
  <si>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</si>
  <si>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</si>
  <si>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</si>
  <si>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</si>
  <si>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</si>
  <si>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</si>
  <si>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</si>
  <si>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</si>
  <si>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</si>
  <si>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</si>
  <si>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</si>
  <si>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</si>
  <si>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</si>
  <si>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</si>
  <si>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</si>
  <si>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</si>
  <si>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</si>
  <si>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</si>
  <si>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</si>
  <si>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</si>
  <si>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</si>
  <si>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</si>
  <si>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</si>
  <si>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</si>
  <si>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</si>
  <si>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</si>
  <si>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</si>
  <si>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</si>
  <si>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</si>
  <si>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</si>
  <si>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</si>
  <si>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</si>
  <si>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</si>
  <si>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</si>
  <si>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</si>
  <si>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</si>
  <si>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</si>
  <si>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</si>
  <si>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</si>
  <si>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</si>
  <si>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</si>
  <si>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</si>
  <si>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</si>
  <si>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</si>
  <si>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</si>
  <si>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</si>
  <si>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</si>
  <si>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</si>
  <si>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</si>
  <si>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</si>
  <si>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</si>
  <si>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</si>
  <si>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</si>
  <si>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</si>
  <si>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</si>
  <si>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</si>
  <si>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</si>
  <si>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</si>
  <si>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</si>
  <si>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</si>
  <si>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</si>
  <si>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</si>
  <si>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</si>
  <si>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</si>
  <si>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</si>
  <si>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</si>
  <si>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</si>
  <si>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</si>
  <si>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</si>
  <si>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</si>
  <si>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</si>
  <si>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</si>
  <si>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</si>
  <si>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</si>
  <si>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</si>
  <si>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</si>
  <si>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</si>
  <si>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</si>
  <si>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</si>
  <si>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</si>
  <si>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</si>
  <si>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</si>
  <si>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</si>
  <si>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</si>
  <si>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</si>
  <si>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</si>
  <si>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</si>
  <si>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</si>
  <si>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</si>
  <si>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</si>
  <si>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</si>
  <si>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</si>
  <si>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</si>
  <si>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</si>
  <si>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</si>
  <si>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</si>
  <si>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</si>
  <si>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</si>
  <si>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</si>
  <si>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</si>
  <si>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</si>
  <si>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</si>
  <si>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</si>
  <si>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</si>
  <si>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</si>
  <si>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</si>
  <si>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</si>
  <si>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</si>
  <si>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</si>
  <si>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</si>
  <si>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</si>
  <si>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</si>
  <si>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</si>
  <si>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</si>
  <si>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</si>
  <si>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</si>
  <si>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</si>
  <si>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</si>
  <si>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</si>
  <si>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</si>
  <si>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</si>
  <si>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</si>
  <si>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</si>
  <si>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</si>
  <si>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</si>
  <si>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</si>
  <si>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</si>
  <si>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</si>
  <si>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</si>
  <si>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</si>
  <si>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</si>
  <si>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</si>
  <si>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</si>
  <si>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</si>
  <si>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</si>
  <si>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</si>
  <si>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</si>
  <si>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</si>
  <si>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</si>
  <si>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</si>
  <si>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</si>
  <si>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</si>
  <si>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</si>
  <si>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</si>
  <si>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</si>
  <si>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</si>
  <si>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</si>
  <si>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</si>
  <si>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</si>
  <si>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</si>
  <si>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</si>
  <si>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</si>
  <si>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</si>
  <si>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</si>
  <si>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</si>
  <si>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</si>
  <si>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</si>
  <si>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</si>
  <si>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</si>
  <si>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</si>
  <si>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</si>
  <si>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</si>
  <si>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</si>
  <si>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</si>
  <si>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</si>
  <si>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</si>
  <si>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</si>
  <si>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</si>
  <si>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</si>
  <si>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</si>
  <si>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</si>
  <si>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</si>
  <si>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</si>
  <si>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</si>
  <si>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</si>
  <si>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</si>
  <si>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</si>
  <si>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</si>
  <si>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</si>
  <si>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</si>
  <si>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</si>
  <si>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</si>
  <si>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</si>
  <si>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</si>
  <si>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</si>
  <si>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</si>
  <si>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</si>
  <si>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</si>
  <si>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</si>
  <si>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</si>
  <si>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</si>
  <si>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</si>
  <si>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</si>
  <si>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</si>
  <si>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</si>
  <si>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</si>
  <si>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</si>
  <si>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</si>
  <si>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</si>
  <si>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</si>
  <si>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</si>
  <si>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</si>
  <si>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</si>
  <si>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</si>
  <si>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</si>
  <si>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</si>
  <si>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</si>
  <si>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</si>
  <si>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</si>
  <si>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</si>
  <si>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</si>
  <si>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</si>
  <si>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</si>
  <si>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</si>
  <si>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</si>
  <si>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</si>
  <si>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</si>
  <si>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</si>
  <si>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</si>
  <si>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</si>
  <si>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</si>
  <si>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</si>
  <si>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</si>
  <si>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</si>
  <si>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</si>
  <si>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</si>
  <si>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</si>
  <si>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</si>
  <si>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</si>
  <si>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</si>
  <si>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</si>
  <si>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</si>
  <si>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</si>
  <si>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</si>
  <si>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</si>
  <si>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</si>
  <si>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</si>
  <si>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</si>
  <si>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</si>
  <si>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</si>
  <si>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</si>
  <si>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</si>
  <si>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</si>
  <si>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</si>
  <si>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</si>
  <si>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</si>
  <si>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</si>
  <si>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</si>
  <si>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</si>
  <si>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</si>
  <si>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</si>
  <si>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</si>
  <si>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</si>
  <si>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</si>
  <si>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</si>
  <si>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</si>
  <si>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</si>
  <si>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</si>
  <si>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</si>
  <si>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</si>
  <si>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</si>
  <si>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</si>
  <si>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</si>
  <si>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</si>
  <si>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</si>
  <si>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</si>
  <si>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</si>
  <si>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</si>
  <si>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</si>
  <si>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</si>
  <si>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</si>
  <si>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</si>
  <si>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</si>
  <si>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</si>
  <si>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</si>
  <si>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</si>
  <si>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</si>
  <si>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</si>
  <si>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</si>
  <si>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</si>
  <si>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</si>
  <si>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</si>
  <si>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</si>
  <si>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</si>
  <si>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</si>
  <si>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</si>
  <si>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</si>
  <si>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</si>
  <si>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</si>
  <si>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</si>
  <si>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</si>
  <si>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</si>
  <si>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</si>
  <si>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</si>
  <si>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</si>
  <si>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</si>
  <si>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</si>
  <si>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</si>
  <si>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</si>
  <si>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</si>
  <si>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</si>
  <si>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</si>
  <si>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</si>
  <si>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</si>
  <si>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</si>
  <si>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</si>
  <si>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</si>
  <si>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</si>
  <si>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</si>
  <si>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</si>
  <si>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</si>
  <si>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</si>
  <si>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</si>
  <si>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</si>
  <si>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</si>
  <si>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</si>
  <si>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</si>
  <si>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</si>
  <si>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</si>
  <si>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</si>
  <si>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</si>
  <si>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</si>
  <si>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</si>
  <si>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</si>
  <si>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</si>
  <si>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</si>
  <si>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</si>
  <si>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</si>
  <si>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</si>
  <si>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</si>
  <si>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</si>
  <si>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</si>
  <si>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</si>
  <si>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</si>
  <si>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</si>
  <si>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</si>
  <si>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</si>
  <si>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</si>
  <si>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</si>
  <si>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</si>
  <si>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</si>
  <si>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</si>
  <si>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</si>
  <si>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</si>
  <si>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</si>
  <si>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</si>
  <si>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</si>
  <si>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</si>
  <si>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</si>
  <si>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</si>
  <si>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</si>
  <si>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</si>
  <si>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</si>
  <si>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</si>
  <si>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</si>
  <si>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</si>
  <si>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</si>
  <si>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</si>
  <si>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</si>
  <si>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</si>
  <si>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</si>
  <si>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</si>
  <si>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</si>
  <si>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</si>
  <si>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</si>
  <si>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</si>
  <si>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</si>
  <si>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</si>
  <si>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</si>
  <si>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</si>
  <si>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</si>
  <si>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</si>
  <si>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</si>
  <si>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</si>
  <si>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</si>
  <si>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</si>
  <si>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</si>
  <si>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</si>
  <si>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</si>
  <si>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</si>
  <si>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</si>
  <si>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</si>
  <si>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</si>
  <si>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</si>
  <si>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</si>
  <si>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</si>
  <si>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</si>
  <si>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</si>
  <si>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</si>
  <si>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</si>
  <si>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</si>
  <si>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</si>
  <si>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</si>
  <si>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</si>
  <si>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</si>
  <si>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</si>
  <si>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</si>
  <si>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</si>
  <si>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</si>
  <si>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</si>
  <si>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</si>
  <si>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</si>
  <si>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</si>
  <si>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</si>
  <si>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</si>
  <si>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</si>
  <si>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</si>
  <si>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</si>
  <si>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</si>
  <si>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</si>
  <si>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</si>
  <si>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</si>
  <si>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</si>
  <si>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</si>
  <si>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</si>
  <si>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</si>
  <si>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</si>
  <si>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</si>
  <si>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</si>
  <si>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</si>
  <si>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</si>
  <si>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</si>
  <si>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</si>
  <si>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</si>
  <si>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</si>
  <si>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</si>
  <si>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</si>
  <si>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</si>
  <si>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</si>
  <si>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</si>
  <si>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</si>
  <si>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</si>
  <si>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</si>
  <si>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</si>
  <si>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</si>
  <si>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</si>
  <si>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</si>
  <si>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</si>
  <si>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</si>
  <si>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</si>
  <si>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</si>
  <si>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</si>
  <si>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</si>
  <si>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</si>
  <si>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</si>
  <si>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</si>
  <si>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</si>
  <si>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</si>
  <si>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</si>
  <si>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</si>
  <si>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</si>
  <si>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</si>
  <si>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</si>
  <si>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</si>
  <si>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</si>
  <si>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</si>
  <si>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</si>
  <si>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</si>
  <si>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</si>
  <si>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</si>
  <si>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</si>
  <si>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</si>
  <si>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</si>
  <si>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</si>
  <si>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</si>
  <si>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</si>
  <si>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</si>
  <si>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</si>
  <si>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</si>
  <si>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</si>
  <si>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</si>
  <si>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</si>
  <si>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</si>
  <si>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</si>
  <si>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</si>
  <si>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</si>
  <si>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</si>
  <si>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</si>
  <si>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</si>
  <si>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</si>
  <si>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</si>
  <si>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</si>
  <si>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</si>
  <si>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</si>
  <si>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</si>
  <si>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</si>
  <si>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</si>
  <si>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</si>
  <si>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</si>
  <si>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</si>
  <si>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</si>
  <si>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</si>
  <si>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</si>
  <si>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</si>
  <si>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</si>
  <si>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</si>
  <si>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</si>
  <si>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</si>
  <si>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</si>
  <si>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</si>
  <si>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</si>
  <si>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</si>
  <si>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</si>
  <si>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</si>
  <si>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</si>
  <si>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</si>
  <si>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</si>
  <si>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</si>
  <si>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</si>
  <si>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</si>
  <si>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</si>
  <si>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</si>
  <si>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</si>
  <si>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</si>
  <si>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</si>
  <si>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</si>
  <si>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</si>
  <si>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</si>
  <si>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</si>
  <si>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</si>
  <si>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</si>
  <si>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</si>
  <si>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</si>
  <si>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</si>
  <si>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</si>
  <si>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</si>
  <si>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</si>
  <si>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</si>
  <si>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</si>
  <si>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</si>
  <si>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</si>
  <si>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</si>
  <si>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</si>
  <si>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</si>
  <si>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</si>
  <si>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</si>
  <si>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</si>
  <si>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</si>
  <si>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</si>
  <si>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</si>
  <si>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</si>
  <si>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</si>
  <si>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</si>
  <si>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</si>
  <si>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</si>
  <si>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</si>
  <si>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</si>
  <si>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</si>
  <si>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</si>
  <si>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</si>
  <si>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</si>
  <si>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</si>
  <si>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</si>
  <si>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</si>
  <si>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</si>
  <si>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</si>
  <si>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</si>
  <si>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</si>
  <si>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</si>
  <si>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</si>
  <si>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</si>
  <si>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</si>
  <si>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</si>
  <si>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</si>
  <si>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</si>
  <si>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</si>
  <si>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</si>
  <si>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</si>
  <si>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</si>
  <si>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</si>
  <si>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</si>
  <si>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</si>
  <si>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</si>
  <si>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</si>
  <si>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</si>
  <si>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</si>
  <si>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</si>
  <si>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</si>
  <si>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</si>
  <si>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</si>
  <si>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</si>
  <si>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</si>
  <si>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</si>
  <si>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</si>
  <si>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</si>
  <si>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</si>
  <si>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</si>
  <si>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</si>
  <si>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</si>
  <si>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</si>
  <si>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</si>
  <si>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</si>
  <si>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</si>
  <si>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</si>
  <si>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</si>
  <si>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</si>
  <si>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</si>
  <si>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</si>
  <si>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</si>
  <si>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</si>
  <si>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</si>
  <si>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</si>
  <si>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</si>
  <si>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</si>
  <si>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</si>
  <si>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</si>
  <si>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</si>
  <si>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</si>
  <si>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</si>
  <si>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</si>
  <si>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</si>
  <si>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</si>
  <si>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</si>
  <si>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</si>
  <si>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</si>
  <si>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</si>
  <si>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</si>
  <si>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</si>
  <si>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</si>
  <si>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</si>
  <si>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</si>
  <si>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</si>
  <si>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</si>
  <si>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</si>
  <si>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</si>
  <si>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</si>
  <si>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</si>
  <si>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</si>
  <si>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</si>
  <si>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</si>
  <si>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</si>
  <si>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</si>
  <si>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</si>
  <si>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</si>
  <si>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</si>
  <si>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</si>
  <si>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</si>
  <si>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</si>
  <si>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</si>
  <si>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</si>
  <si>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</si>
  <si>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</si>
  <si>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</si>
  <si>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</si>
  <si>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</si>
  <si>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</si>
  <si>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</si>
  <si>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</si>
  <si>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</si>
  <si>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</si>
  <si>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</si>
  <si>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</si>
  <si>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</si>
  <si>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</si>
  <si>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</si>
  <si>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</si>
  <si>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</si>
  <si>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</si>
  <si>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</si>
  <si>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</si>
  <si>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</si>
  <si>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</si>
  <si>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</si>
  <si>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</si>
  <si>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</si>
  <si>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</si>
  <si>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</si>
  <si>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</si>
  <si>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</si>
  <si>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</si>
  <si>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</si>
  <si>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</si>
  <si>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</si>
  <si>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</si>
  <si>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</si>
  <si>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</si>
  <si>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</si>
  <si>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</si>
  <si>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</si>
  <si>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</si>
  <si>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</si>
  <si>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</si>
  <si>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</si>
  <si>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</si>
  <si>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</si>
  <si>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</si>
  <si>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</si>
  <si>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</si>
  <si>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</si>
  <si>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</si>
  <si>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</si>
  <si>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</si>
  <si>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</si>
  <si>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</si>
  <si>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</si>
  <si>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</si>
  <si>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</si>
  <si>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</si>
  <si>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</si>
  <si>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</si>
  <si>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</si>
  <si>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</si>
  <si>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</si>
  <si>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</si>
  <si>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</si>
  <si>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</si>
  <si>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</si>
  <si>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</si>
  <si>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</si>
  <si>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</si>
  <si>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</si>
  <si>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</si>
  <si>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</si>
  <si>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</si>
  <si>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</si>
  <si>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</si>
  <si>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</si>
  <si>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</si>
  <si>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</si>
  <si>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</si>
  <si>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</si>
  <si>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</si>
  <si>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</si>
  <si>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</si>
  <si>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</si>
  <si>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</si>
  <si>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</si>
  <si>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</si>
  <si>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</si>
  <si>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</si>
  <si>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</si>
  <si>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</si>
  <si>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</si>
  <si>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</si>
  <si>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</si>
  <si>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</si>
  <si>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</si>
  <si>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</si>
  <si>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</si>
  <si>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</si>
  <si>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</si>
  <si>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</si>
  <si>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</si>
  <si>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</si>
  <si>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</si>
  <si>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</si>
  <si>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</si>
  <si>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</si>
  <si>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</si>
  <si>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</si>
  <si>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</si>
  <si>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</si>
  <si>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</si>
  <si>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</si>
  <si>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</si>
  <si>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</si>
  <si>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</si>
  <si>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</si>
  <si>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</si>
  <si>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</si>
  <si>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</si>
  <si>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</si>
  <si>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</si>
  <si>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</si>
  <si>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</si>
  <si>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</si>
  <si>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</si>
  <si>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</si>
  <si>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</si>
  <si>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</si>
  <si>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</si>
  <si>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</si>
  <si>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</si>
  <si>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</si>
  <si>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</si>
  <si>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</si>
  <si>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</si>
  <si>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</si>
  <si>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</si>
  <si>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</si>
  <si>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</si>
  <si>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</si>
  <si>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</si>
  <si>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</si>
  <si>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</si>
  <si>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</si>
  <si>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</si>
  <si>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</si>
  <si>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</si>
  <si>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</si>
  <si>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</si>
  <si>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</si>
  <si>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</si>
  <si>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</si>
  <si>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</si>
  <si>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</si>
  <si>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</si>
  <si>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</si>
  <si>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</si>
  <si>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</si>
  <si>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</si>
  <si>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</si>
  <si>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</si>
  <si>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</si>
  <si>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</si>
  <si>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</si>
  <si>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</si>
  <si>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</si>
  <si>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</si>
  <si>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</si>
  <si>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</si>
  <si>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</si>
  <si>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</si>
  <si>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</si>
  <si>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</si>
  <si>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</si>
  <si>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</si>
  <si>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</si>
  <si>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</si>
  <si>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</si>
  <si>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</si>
  <si>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</si>
  <si>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</si>
  <si>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</si>
  <si>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</si>
  <si>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</si>
  <si>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</si>
  <si>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</si>
  <si>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</si>
  <si>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</si>
  <si>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</si>
  <si>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</si>
  <si>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</si>
  <si>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</si>
  <si>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</si>
  <si>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</si>
  <si>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</si>
  <si>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</si>
  <si>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</si>
  <si>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</si>
  <si>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</si>
  <si>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</si>
  <si>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</si>
  <si>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</si>
  <si>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</si>
  <si>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</si>
  <si>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</si>
  <si>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</si>
  <si>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</si>
  <si>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</si>
  <si>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</si>
  <si>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</si>
  <si>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</si>
  <si>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</si>
  <si>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</si>
  <si>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</si>
  <si>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</si>
  <si>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</si>
  <si>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</si>
  <si>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</si>
  <si>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</si>
  <si>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</si>
  <si>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</si>
  <si>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</si>
  <si>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</si>
  <si>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</si>
  <si>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</si>
  <si>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</si>
  <si>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</si>
  <si>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</si>
  <si>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</si>
  <si>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</si>
  <si>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</si>
  <si>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</si>
  <si>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</si>
  <si>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</si>
  <si>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</si>
  <si>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</si>
  <si>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</si>
  <si>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</si>
  <si>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</si>
  <si>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</si>
  <si>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</si>
  <si>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</si>
  <si>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</si>
  <si>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</si>
  <si>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</si>
  <si>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</si>
  <si>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</si>
  <si>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</si>
  <si>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</si>
  <si>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</si>
  <si>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</si>
  <si>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</si>
  <si>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</si>
  <si>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</si>
  <si>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</si>
  <si>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</si>
  <si>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</si>
  <si>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</si>
  <si>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</si>
  <si>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</si>
  <si>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</si>
  <si>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</si>
  <si>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</si>
  <si>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</si>
  <si>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</si>
  <si>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</si>
  <si>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</si>
  <si>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</si>
  <si>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</si>
  <si>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</si>
  <si>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</si>
  <si>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</si>
  <si>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</si>
  <si>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</si>
  <si>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</si>
  <si>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</si>
  <si>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</si>
  <si>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</si>
  <si>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</si>
  <si>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</si>
  <si>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</si>
  <si>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</si>
  <si>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</si>
  <si>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</si>
  <si>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</si>
  <si>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</si>
  <si>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</si>
  <si>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</si>
  <si>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</si>
  <si>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</si>
  <si>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</si>
  <si>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</si>
  <si>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</si>
  <si>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</si>
  <si>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</si>
  <si>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</si>
  <si>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</si>
  <si>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</si>
  <si>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</si>
  <si>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</si>
  <si>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</si>
  <si>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</si>
  <si>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</si>
  <si>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</si>
  <si>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</si>
  <si>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</si>
  <si>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</si>
  <si>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</si>
  <si>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</si>
  <si>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</si>
  <si>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</si>
  <si>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</si>
  <si>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</si>
  <si>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</si>
  <si>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</si>
  <si>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</si>
  <si>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</si>
  <si>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</si>
  <si>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</si>
  <si>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</si>
  <si>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</si>
  <si>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</si>
  <si>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</si>
  <si>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</si>
  <si>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</si>
  <si>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</si>
  <si>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</si>
  <si>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</si>
  <si>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</si>
  <si>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</si>
  <si>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</si>
  <si>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</si>
  <si>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</si>
  <si>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</si>
  <si>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</si>
  <si>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</si>
  <si>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</si>
  <si>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</si>
  <si>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</si>
  <si>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</si>
  <si>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</si>
  <si>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</si>
  <si>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</si>
  <si>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</si>
  <si>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</si>
  <si>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</si>
  <si>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</si>
  <si>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</si>
  <si>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</si>
  <si>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</si>
  <si>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</si>
  <si>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</si>
  <si>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</si>
  <si>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</si>
  <si>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</si>
  <si>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</si>
  <si>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</si>
  <si>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</si>
  <si>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</si>
  <si>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</si>
  <si>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</si>
  <si>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</si>
  <si>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</si>
  <si>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</si>
  <si>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</si>
  <si>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</si>
  <si>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</si>
  <si>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</si>
  <si>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</si>
  <si>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</si>
  <si>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</si>
  <si>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</si>
  <si>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</si>
  <si>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</si>
  <si>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</si>
  <si>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</si>
  <si>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</si>
  <si>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</si>
  <si>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</si>
  <si>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</si>
  <si>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</si>
  <si>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</si>
  <si>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</si>
  <si>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</si>
  <si>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</si>
  <si>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</si>
  <si>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</si>
  <si>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</si>
  <si>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</si>
  <si>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</si>
  <si>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</si>
  <si>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</si>
  <si>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</si>
  <si>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</si>
  <si>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</si>
  <si>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</si>
  <si>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</si>
  <si>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</si>
  <si>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</si>
  <si>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</si>
  <si>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</si>
  <si>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</si>
  <si>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</si>
  <si>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</si>
  <si>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</si>
  <si>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</si>
  <si>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</si>
  <si>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</si>
  <si>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</si>
  <si>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</si>
  <si>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</si>
  <si>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</si>
  <si>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</si>
  <si>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</si>
  <si>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</si>
  <si>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</si>
  <si>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</si>
  <si>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</si>
  <si>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</si>
  <si>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</si>
  <si>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</si>
  <si>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</si>
  <si>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</si>
  <si>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</si>
  <si>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</si>
  <si>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</si>
  <si>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</si>
  <si>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</si>
  <si>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</si>
  <si>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</si>
  <si>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</si>
  <si>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</si>
  <si>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</si>
  <si>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</si>
  <si>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</si>
  <si>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</si>
  <si>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</si>
  <si>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</si>
  <si>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</si>
  <si>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</si>
  <si>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</si>
  <si>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</si>
  <si>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</si>
  <si>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</si>
  <si>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</si>
  <si>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</si>
  <si>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</si>
  <si>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</si>
  <si>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</si>
  <si>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</si>
  <si>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</si>
  <si>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</si>
  <si>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</si>
  <si>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</si>
  <si>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</si>
  <si>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</si>
  <si>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</si>
  <si>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</si>
  <si>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</si>
  <si>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</si>
  <si>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</si>
  <si>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</si>
  <si>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</si>
  <si>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</si>
  <si>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</si>
  <si>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</si>
  <si>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</si>
  <si>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</si>
  <si>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</si>
  <si>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</si>
  <si>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</si>
  <si>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</si>
  <si>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</si>
  <si>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</si>
  <si>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</si>
  <si>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</si>
  <si>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</si>
  <si>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</si>
  <si>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</si>
  <si>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</si>
  <si>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</si>
  <si>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</si>
  <si>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</si>
  <si>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</si>
  <si>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</si>
  <si>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</si>
  <si>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</si>
  <si>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</si>
  <si>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</si>
  <si>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</si>
  <si>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</si>
  <si>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</si>
  <si>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</si>
  <si>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</si>
  <si>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</si>
  <si>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</si>
  <si>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</si>
  <si>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</si>
  <si>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</si>
  <si>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</si>
  <si>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</si>
  <si>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</si>
  <si>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</si>
  <si>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</si>
  <si>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</si>
  <si>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</si>
  <si>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</si>
  <si>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</si>
  <si>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</si>
  <si>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</si>
  <si>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</si>
  <si>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</si>
  <si>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</si>
  <si>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</si>
  <si>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</si>
  <si>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</si>
  <si>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</si>
  <si>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</si>
  <si>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</si>
  <si>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</si>
  <si>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</si>
  <si>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</si>
  <si>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</si>
  <si>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</si>
  <si>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</si>
  <si>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</si>
  <si>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</si>
  <si>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</si>
  <si>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</si>
  <si>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</si>
  <si>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</si>
  <si>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</si>
  <si>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</si>
  <si>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</si>
  <si>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</si>
  <si>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</si>
  <si>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</si>
  <si>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</si>
  <si>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</si>
  <si>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</si>
  <si>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</si>
  <si>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</si>
  <si>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</si>
  <si>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</si>
  <si>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</si>
  <si>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</si>
  <si>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</si>
  <si>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</si>
  <si>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</si>
  <si>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</si>
  <si>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</si>
  <si>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</si>
  <si>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</si>
  <si>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</si>
  <si>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</si>
  <si>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</si>
  <si>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</si>
  <si>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</si>
  <si>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</si>
  <si>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</si>
  <si>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</si>
  <si>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</si>
  <si>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</si>
  <si>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</si>
  <si>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</si>
  <si>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</si>
  <si>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</si>
  <si>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</si>
  <si>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</si>
  <si>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</si>
  <si>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</si>
  <si>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</si>
  <si>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</si>
  <si>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</si>
  <si>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</si>
  <si>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</si>
  <si>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</si>
  <si>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</si>
  <si>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</si>
  <si>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</si>
  <si>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</si>
  <si>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</si>
  <si>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</si>
  <si>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</si>
  <si>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</si>
  <si>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</si>
  <si>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</si>
  <si>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</si>
  <si>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</si>
  <si>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</si>
  <si>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</si>
  <si>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</si>
  <si>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</si>
  <si>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</si>
  <si>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</si>
  <si>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</si>
  <si>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</si>
  <si>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</si>
  <si>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</si>
  <si>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</si>
  <si>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</si>
  <si>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</si>
  <si>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</si>
  <si>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</si>
  <si>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</si>
  <si>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</si>
  <si>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</si>
  <si>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</si>
  <si>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</si>
  <si>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</si>
  <si>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</si>
  <si>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</si>
  <si>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</si>
  <si>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</si>
  <si>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</si>
  <si>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</si>
  <si>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</si>
  <si>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</si>
  <si>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</si>
  <si>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</si>
  <si>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</si>
  <si>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</si>
  <si>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</si>
  <si>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</si>
  <si>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</si>
  <si>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</si>
  <si>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</si>
  <si>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</si>
  <si>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</si>
  <si>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</si>
  <si>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</si>
  <si>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</si>
  <si>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</si>
  <si>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</si>
  <si>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</si>
  <si>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</si>
  <si>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</si>
  <si>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</si>
  <si>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</si>
  <si>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</si>
  <si>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</si>
  <si>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</si>
  <si>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</si>
  <si>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</si>
  <si>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</si>
  <si>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</si>
  <si>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</si>
  <si>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</si>
  <si>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</si>
  <si>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</si>
  <si>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</si>
  <si>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</si>
  <si>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</si>
  <si>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</si>
  <si>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</si>
  <si>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</si>
  <si>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</si>
  <si>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</si>
  <si>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</si>
  <si>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</si>
  <si>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</si>
  <si>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</si>
  <si>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</si>
  <si>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</si>
  <si>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</si>
  <si>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</si>
  <si>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</si>
  <si>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</si>
  <si>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</si>
  <si>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</si>
  <si>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</si>
  <si>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</si>
  <si>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</si>
  <si>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</si>
  <si>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</si>
  <si>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</si>
  <si>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</si>
  <si>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</si>
  <si>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</si>
  <si>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</si>
  <si>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</si>
  <si>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</si>
  <si>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</si>
  <si>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</si>
  <si>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</si>
  <si>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</si>
  <si>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</si>
  <si>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</si>
  <si>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</si>
  <si>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</si>
  <si>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</si>
  <si>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</si>
  <si>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</si>
  <si>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</si>
  <si>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</si>
  <si>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</si>
  <si>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</si>
  <si>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</si>
  <si>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</si>
  <si>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</si>
  <si>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</si>
  <si>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</si>
  <si>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</si>
  <si>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</si>
  <si>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</si>
  <si>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</si>
  <si>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</si>
  <si>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</si>
  <si>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</si>
  <si>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</si>
  <si>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</si>
  <si>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</si>
  <si>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</si>
  <si>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</si>
  <si>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</si>
  <si>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</si>
  <si>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</si>
  <si>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</si>
  <si>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</si>
  <si>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</si>
  <si>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</si>
  <si>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</si>
  <si>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</si>
  <si>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</si>
  <si>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</si>
  <si>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</si>
  <si>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</si>
  <si>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</si>
  <si>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</si>
  <si>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</si>
  <si>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</si>
  <si>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</si>
  <si>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</si>
  <si>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</si>
  <si>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</si>
  <si>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</si>
  <si>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</si>
  <si>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</si>
  <si>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</si>
  <si>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</si>
  <si>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</si>
  <si>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</si>
  <si>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</si>
  <si>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</si>
  <si>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</si>
  <si>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</si>
  <si>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</si>
  <si>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</si>
  <si>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</si>
  <si>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</si>
  <si>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</si>
  <si>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</si>
  <si>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</si>
  <si>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</si>
  <si>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</si>
  <si>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</si>
  <si>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</si>
  <si>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</si>
  <si>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</si>
  <si>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</si>
  <si>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</si>
  <si>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</si>
  <si>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</si>
  <si>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</si>
  <si>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</si>
  <si>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</si>
  <si>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</si>
  <si>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</si>
  <si>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</si>
  <si>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</si>
  <si>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</si>
  <si>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</si>
  <si>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</si>
  <si>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</si>
  <si>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</si>
  <si>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</si>
  <si>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</si>
  <si>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</si>
  <si>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</si>
  <si>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</si>
  <si>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</si>
  <si>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</si>
  <si>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</si>
  <si>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</si>
  <si>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</si>
  <si>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</si>
  <si>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</si>
  <si>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</si>
  <si>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</si>
  <si>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</si>
  <si>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</si>
  <si>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</si>
  <si>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</si>
  <si>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</si>
  <si>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</si>
  <si>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</si>
  <si>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</si>
  <si>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</si>
  <si>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</si>
  <si>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</si>
  <si>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</si>
  <si>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</si>
  <si>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</si>
  <si>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</si>
  <si>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</si>
  <si>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</si>
  <si>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</si>
  <si>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</si>
  <si>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</si>
  <si>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</si>
  <si>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</si>
  <si>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</si>
  <si>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</si>
  <si>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</si>
  <si>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</si>
  <si>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第３号様式（第８条関係）</t>
    <rPh sb="0" eb="1">
      <t>ダイ</t>
    </rPh>
    <rPh sb="2" eb="3">
      <t>ゴウ</t>
    </rPh>
    <rPh sb="3" eb="5">
      <t>ヨウシキ</t>
    </rPh>
    <rPh sb="6" eb="7">
      <t>ダイ</t>
    </rPh>
    <rPh sb="8" eb="9">
      <t>ジョウ</t>
    </rPh>
    <rPh sb="9" eb="11">
      <t>カンケイ</t>
    </rPh>
    <phoneticPr fontId="5"/>
  </si>
  <si>
    <t>！この欄が×の場合、空欄の項目があります。</t>
    <rPh sb="3" eb="4">
      <t>ラン</t>
    </rPh>
    <rPh sb="7" eb="9">
      <t>バアイ</t>
    </rPh>
    <rPh sb="10" eb="12">
      <t>クウラン</t>
    </rPh>
    <rPh sb="13" eb="15">
      <t>コウモク</t>
    </rPh>
    <phoneticPr fontId="5"/>
  </si>
  <si>
    <t>月</t>
    <rPh sb="0" eb="1">
      <t>ガツ</t>
    </rPh>
    <phoneticPr fontId="5"/>
  </si>
  <si>
    <t>　福島県知事</t>
    <rPh sb="1" eb="4">
      <t>フクシマケン</t>
    </rPh>
    <rPh sb="4" eb="6">
      <t>チジ</t>
    </rPh>
    <phoneticPr fontId="5"/>
  </si>
  <si>
    <t>法人名</t>
    <rPh sb="0" eb="3">
      <t>ホウジンメイ</t>
    </rPh>
    <phoneticPr fontId="5"/>
  </si>
  <si>
    <t>役職</t>
    <rPh sb="0" eb="2">
      <t>ヤクショク</t>
    </rPh>
    <phoneticPr fontId="5"/>
  </si>
  <si>
    <t>代表者名</t>
    <rPh sb="0" eb="3">
      <t>ダイヒョウシャ</t>
    </rPh>
    <rPh sb="3" eb="4">
      <t>メイ</t>
    </rPh>
    <phoneticPr fontId="5"/>
  </si>
  <si>
    <t>令和７年度福島県障害福祉人材確保・職場環境改善等事業補助金実績報告書</t>
    <rPh sb="29" eb="34">
      <t>ジッセキホウコクショ</t>
    </rPh>
    <phoneticPr fontId="5"/>
  </si>
  <si>
    <t>　福島県補助金等の交付等に関する規則第１３条第１項の規定により上記補助金の実績につき、下記のとおり関係書類を添えて報告します。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7" eb="39">
      <t>ジッセキ</t>
    </rPh>
    <rPh sb="43" eb="45">
      <t>カキ</t>
    </rPh>
    <rPh sb="49" eb="53">
      <t>カンケイショルイ</t>
    </rPh>
    <rPh sb="54" eb="55">
      <t>ソ</t>
    </rPh>
    <rPh sb="57" eb="59">
      <t>ホウコク</t>
    </rPh>
    <phoneticPr fontId="5"/>
  </si>
  <si>
    <t>記</t>
    <rPh sb="0" eb="1">
      <t>キ</t>
    </rPh>
    <phoneticPr fontId="5"/>
  </si>
  <si>
    <t>１　実　績　額</t>
    <rPh sb="2" eb="3">
      <t>ミノル</t>
    </rPh>
    <rPh sb="4" eb="5">
      <t>イサオ</t>
    </rPh>
    <phoneticPr fontId="5"/>
  </si>
  <si>
    <t>金</t>
    <rPh sb="0" eb="1">
      <t>キン</t>
    </rPh>
    <phoneticPr fontId="5"/>
  </si>
  <si>
    <t>２　添付書類</t>
    <rPh sb="2" eb="6">
      <t>テンプショルイ</t>
    </rPh>
    <phoneticPr fontId="5"/>
  </si>
  <si>
    <t>（１）</t>
    <phoneticPr fontId="5"/>
  </si>
  <si>
    <t>障害福祉（障害児支援）人材確保・職場環境改善等事業 実績報告書（実施要綱別紙様式３－１）</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6">
      <t>ジッシヨウコウ</t>
    </rPh>
    <rPh sb="36" eb="40">
      <t>ベッシヨウシキ</t>
    </rPh>
    <phoneticPr fontId="5"/>
  </si>
  <si>
    <t>（２）</t>
  </si>
  <si>
    <t>障害福祉（障害児支援）人材確保・職場環境改善等事業 実績報告書（事業所別個表）（実施要綱別紙様式３－２）</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5">
      <t>ジギョウショ</t>
    </rPh>
    <rPh sb="35" eb="36">
      <t>ベツ</t>
    </rPh>
    <rPh sb="36" eb="38">
      <t>コヒョウ</t>
    </rPh>
    <rPh sb="40" eb="44">
      <t>ジッシヨウコウ</t>
    </rPh>
    <rPh sb="44" eb="48">
      <t>ベッシヨウシキ</t>
    </rPh>
    <phoneticPr fontId="5"/>
  </si>
  <si>
    <t>【本件に関する連絡先】</t>
    <rPh sb="1" eb="3">
      <t>ホンケン</t>
    </rPh>
    <rPh sb="4" eb="5">
      <t>カン</t>
    </rPh>
    <rPh sb="7" eb="10">
      <t>レンラクサキ</t>
    </rPh>
    <phoneticPr fontId="5"/>
  </si>
  <si>
    <t>責任者氏名</t>
    <rPh sb="0" eb="3">
      <t>セキニンシャ</t>
    </rPh>
    <rPh sb="3" eb="5">
      <t>シメイ</t>
    </rPh>
    <phoneticPr fontId="5"/>
  </si>
  <si>
    <t>担当者氏名</t>
    <rPh sb="0" eb="2">
      <t>タントウ</t>
    </rPh>
    <rPh sb="2" eb="3">
      <t>シャ</t>
    </rPh>
    <rPh sb="3" eb="5">
      <t>シメイ</t>
    </rPh>
    <phoneticPr fontId="5"/>
  </si>
  <si>
    <t>令和７年度福島県障がい児支援人材確保・職場環境改善等事業補助金実績報告書</t>
    <rPh sb="31" eb="33">
      <t>ジッセキ</t>
    </rPh>
    <rPh sb="33" eb="36">
      <t>ホウコクショ</t>
    </rPh>
    <phoneticPr fontId="5"/>
  </si>
  <si>
    <t>第３号様式（第１０条関係）</t>
    <rPh sb="0" eb="1">
      <t>ダイ</t>
    </rPh>
    <rPh sb="2" eb="3">
      <t>ゴウ</t>
    </rPh>
    <rPh sb="3" eb="5">
      <t>ヨウシキ</t>
    </rPh>
    <rPh sb="6" eb="7">
      <t>ダイ</t>
    </rPh>
    <rPh sb="9" eb="10">
      <t>ジョウ</t>
    </rPh>
    <rPh sb="10" eb="12">
      <t>カンケイ</t>
    </rPh>
    <phoneticPr fontId="5"/>
  </si>
  <si>
    <t>児者振り分け</t>
    <rPh sb="0" eb="2">
      <t>ジシャ</t>
    </rPh>
    <rPh sb="2" eb="3">
      <t>フ</t>
    </rPh>
    <rPh sb="4" eb="5">
      <t>ワ</t>
    </rPh>
    <phoneticPr fontId="5"/>
  </si>
  <si>
    <t>通し
№</t>
    <rPh sb="0" eb="1">
      <t>トオ</t>
    </rPh>
    <phoneticPr fontId="62"/>
  </si>
  <si>
    <t>補助対象振分け</t>
    <rPh sb="0" eb="2">
      <t>ホジョ</t>
    </rPh>
    <rPh sb="2" eb="4">
      <t>タイショウ</t>
    </rPh>
    <rPh sb="4" eb="5">
      <t>フ</t>
    </rPh>
    <rPh sb="5" eb="6">
      <t>ワ</t>
    </rPh>
    <phoneticPr fontId="5"/>
  </si>
  <si>
    <t>受付№
[法人単位]</t>
    <rPh sb="0" eb="2">
      <t>ウケツケ</t>
    </rPh>
    <rPh sb="5" eb="7">
      <t>ホウジン</t>
    </rPh>
    <rPh sb="7" eb="9">
      <t>タンイ</t>
    </rPh>
    <phoneticPr fontId="62"/>
  </si>
  <si>
    <t>法人毎
枝番</t>
    <rPh sb="0" eb="3">
      <t>ホウジンゴト</t>
    </rPh>
    <rPh sb="4" eb="6">
      <t>エダバン</t>
    </rPh>
    <phoneticPr fontId="62"/>
  </si>
  <si>
    <t>法人名</t>
    <rPh sb="0" eb="2">
      <t>ホウジン</t>
    </rPh>
    <rPh sb="2" eb="3">
      <t>メイ</t>
    </rPh>
    <phoneticPr fontId="62"/>
  </si>
  <si>
    <t>法人代表者職名</t>
    <rPh sb="0" eb="2">
      <t>ホウジン</t>
    </rPh>
    <rPh sb="2" eb="5">
      <t>ダイヒョウシャ</t>
    </rPh>
    <rPh sb="5" eb="7">
      <t>ショクメイ</t>
    </rPh>
    <phoneticPr fontId="62"/>
  </si>
  <si>
    <t>法人代表者名</t>
    <rPh sb="0" eb="2">
      <t>ホウジン</t>
    </rPh>
    <rPh sb="2" eb="5">
      <t>ダイヒョウシャ</t>
    </rPh>
    <rPh sb="5" eb="6">
      <t>メイ</t>
    </rPh>
    <phoneticPr fontId="62"/>
  </si>
  <si>
    <t>事業所番号</t>
    <rPh sb="0" eb="3">
      <t>ジギョウショ</t>
    </rPh>
    <rPh sb="3" eb="5">
      <t>バンゴウ</t>
    </rPh>
    <phoneticPr fontId="5"/>
  </si>
  <si>
    <t>サービス名</t>
    <rPh sb="4" eb="5">
      <t>メイ</t>
    </rPh>
    <phoneticPr fontId="62"/>
  </si>
  <si>
    <t>事業所名</t>
    <rPh sb="0" eb="3">
      <t>ジギョウショ</t>
    </rPh>
    <rPh sb="3" eb="4">
      <t>メイ</t>
    </rPh>
    <phoneticPr fontId="62"/>
  </si>
  <si>
    <t>令和7年</t>
    <rPh sb="0" eb="1">
      <t>レイワ</t>
    </rPh>
    <phoneticPr fontId="5"/>
  </si>
  <si>
    <r>
      <t>交付金総額</t>
    </r>
    <r>
      <rPr>
        <sz val="9"/>
        <color theme="1"/>
        <rFont val="ＭＳ Ｐゴシック"/>
        <family val="3"/>
        <charset val="128"/>
        <scheme val="minor"/>
      </rPr>
      <t xml:space="preserve">
</t>
    </r>
    <r>
      <rPr>
        <sz val="11"/>
        <color theme="1"/>
        <rFont val="ＭＳ Ｐゴシック"/>
        <family val="3"/>
        <charset val="128"/>
        <scheme val="minor"/>
      </rPr>
      <t>（法人単位）</t>
    </r>
    <rPh sb="0" eb="3">
      <t>コウフキン</t>
    </rPh>
    <rPh sb="3" eb="5">
      <t>ソウガク</t>
    </rPh>
    <rPh sb="7" eb="9">
      <t>ホウジン</t>
    </rPh>
    <rPh sb="9" eb="11">
      <t>タンイ</t>
    </rPh>
    <phoneticPr fontId="62"/>
  </si>
  <si>
    <t>交付金総額
（事業所別）</t>
    <rPh sb="0" eb="3">
      <t>コウフキン</t>
    </rPh>
    <rPh sb="3" eb="5">
      <t>ソウガク</t>
    </rPh>
    <rPh sb="7" eb="11">
      <t>ジギョウショベツ</t>
    </rPh>
    <phoneticPr fontId="62"/>
  </si>
  <si>
    <t>報告年月日</t>
    <rPh sb="0" eb="2">
      <t>ホウコク</t>
    </rPh>
    <rPh sb="2" eb="5">
      <t>ネンガッピ</t>
    </rPh>
    <phoneticPr fontId="62"/>
  </si>
  <si>
    <t>障害福祉サービス等事業所番号</t>
    <rPh sb="0" eb="2">
      <t>ショウガイ</t>
    </rPh>
    <rPh sb="2" eb="4">
      <t>フクシ</t>
    </rPh>
    <rPh sb="8" eb="9">
      <t>トウ</t>
    </rPh>
    <rPh sb="9" eb="12">
      <t>ジギョウショ</t>
    </rPh>
    <rPh sb="12" eb="14">
      <t>バンゴウ</t>
    </rPh>
    <phoneticPr fontId="5"/>
  </si>
  <si>
    <t>障がい</t>
    <rPh sb="0" eb="1">
      <t>ショウ</t>
    </rPh>
    <phoneticPr fontId="5"/>
  </si>
  <si>
    <t>児童</t>
    <rPh sb="0" eb="2">
      <t>ジドウ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</si>
</sst>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quot;金&quot;#,##0&quot;円&quot;_ ;[Red]\-#,##0\ "/>
    <numFmt numFmtId="180" formatCode="[$-411]ggge&quot;年&quot;m&quot;月&quot;d&quot;日&quot;;@"/>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9"/>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
      <patternFill patternType="solid">
        <fgColor rgb="FFFFFF00"/>
        <bgColor indexed="64"/>
      </patternFill>
    </fill>
    <fill>
      <patternFill patternType="solid">
        <fgColor theme="0" tint="-0.149998474074526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38" fontId="6" fillId="0" borderId="0" applyFont="0" applyFill="0" applyBorder="0" applyAlignment="0" applyProtection="0"/>
    <xf numFmtId="38" fontId="6" fillId="0" borderId="0" applyFont="0" applyFill="0" applyBorder="0" applyAlignment="0" applyProtection="0">
      <alignment vertical="center"/>
    </xf>
    <xf numFmtId="0" fontId="1" fillId="0" borderId="0">
      <alignment vertical="center"/>
    </xf>
  </cellStyleXfs>
  <cellXfs count="49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46" fillId="2" borderId="28" xfId="0" applyFont="1" applyFill="1" applyBorder="1" applyAlignment="1">
      <alignment horizontal="left" vertical="center"/>
    </xf>
    <xf numFmtId="0" fontId="27" fillId="0" borderId="0" xfId="0" applyFont="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0" borderId="0" xfId="54" applyFont="1" applyAlignment="1">
      <alignment vertical="center"/>
    </xf>
    <xf numFmtId="0" fontId="18" fillId="0" borderId="0" xfId="0" applyFont="1" applyAlignment="1">
      <alignment vertical="top" wrapText="1"/>
    </xf>
    <xf numFmtId="0" fontId="66" fillId="0" borderId="0" xfId="54" quotePrefix="1" applyFont="1" applyAlignment="1">
      <alignment horizontal="right" vertical="center"/>
    </xf>
    <xf numFmtId="0" fontId="66" fillId="0" borderId="0" xfId="54" applyFont="1" applyAlignment="1">
      <alignment horizontal="center" vertical="center"/>
    </xf>
    <xf numFmtId="0" fontId="66" fillId="0" borderId="0" xfId="54" applyFont="1" applyAlignment="1">
      <alignment horizontal="center" vertical="center" wrapText="1"/>
    </xf>
    <xf numFmtId="0" fontId="66" fillId="0" borderId="0" xfId="54" applyFont="1" applyAlignment="1">
      <alignment horizontal="left" vertical="center" wrapText="1"/>
    </xf>
    <xf numFmtId="179" fontId="66" fillId="0" borderId="0" xfId="54" applyNumberFormat="1" applyFont="1" applyAlignment="1">
      <alignment horizontal="right" vertical="center"/>
    </xf>
    <xf numFmtId="49" fontId="66" fillId="0" borderId="0" xfId="54" applyNumberFormat="1" applyFont="1" applyAlignment="1">
      <alignment horizontal="right" vertical="center"/>
    </xf>
    <xf numFmtId="49" fontId="66" fillId="0" borderId="0" xfId="54" applyNumberFormat="1" applyFont="1" applyAlignment="1">
      <alignment vertical="center"/>
    </xf>
    <xf numFmtId="0" fontId="66" fillId="0" borderId="0" xfId="54" applyFont="1" applyAlignment="1">
      <alignment horizontal="right" vertical="center"/>
    </xf>
    <xf numFmtId="0" fontId="66" fillId="0" borderId="0" xfId="54" applyFont="1" applyAlignment="1">
      <alignment horizontal="left" vertical="center" indent="1"/>
    </xf>
    <xf numFmtId="0" fontId="68" fillId="0" borderId="0" xfId="54" applyFont="1" applyAlignment="1">
      <alignment horizontal="left" vertical="center" indent="1"/>
    </xf>
    <xf numFmtId="0" fontId="66" fillId="0" borderId="0" xfId="54" applyFont="1" applyAlignment="1" applyProtection="1">
      <alignment vertical="center"/>
      <protection locked="0"/>
    </xf>
    <xf numFmtId="0" fontId="50" fillId="2" borderId="0" xfId="0" applyFont="1" applyFill="1">
      <alignment vertical="center"/>
    </xf>
    <xf numFmtId="0" fontId="50" fillId="2" borderId="0" xfId="0" applyFont="1" applyFill="1" applyAlignment="1">
      <alignment vertical="center" wrapText="1"/>
    </xf>
    <xf numFmtId="0" fontId="51" fillId="2" borderId="0" xfId="0" applyFont="1" applyFill="1">
      <alignment vertical="center"/>
    </xf>
    <xf numFmtId="0" fontId="18" fillId="2" borderId="0" xfId="0" applyFont="1" applyFill="1" applyAlignment="1">
      <alignment vertical="top"/>
    </xf>
    <xf numFmtId="0" fontId="1" fillId="0" borderId="0" xfId="57" applyAlignment="1">
      <alignment horizontal="center" vertical="center" shrinkToFit="1"/>
    </xf>
    <xf numFmtId="0" fontId="1" fillId="0" borderId="1" xfId="57" applyBorder="1" applyAlignment="1">
      <alignment horizontal="center" vertical="center" shrinkToFit="1"/>
    </xf>
    <xf numFmtId="0" fontId="1" fillId="0" borderId="1" xfId="57" applyBorder="1" applyAlignment="1">
      <alignment vertical="center" shrinkToFit="1"/>
    </xf>
    <xf numFmtId="0" fontId="74" fillId="31" borderId="1" xfId="57" applyFont="1" applyFill="1" applyBorder="1" applyAlignment="1">
      <alignment horizontal="center" vertical="center" shrinkToFit="1"/>
    </xf>
    <xf numFmtId="0" fontId="53" fillId="0" borderId="1" xfId="57" applyFont="1" applyBorder="1" applyAlignment="1">
      <alignment vertical="center" shrinkToFit="1"/>
    </xf>
    <xf numFmtId="38" fontId="53" fillId="0" borderId="1" xfId="56" applyFont="1" applyBorder="1" applyAlignment="1" applyProtection="1">
      <alignment vertical="center" shrinkToFit="1"/>
    </xf>
    <xf numFmtId="0" fontId="1" fillId="0" borderId="0" xfId="57" applyAlignment="1">
      <alignment vertical="center" shrinkToFit="1"/>
    </xf>
    <xf numFmtId="0" fontId="74" fillId="33" borderId="1" xfId="57" applyFont="1" applyFill="1" applyBorder="1" applyAlignment="1">
      <alignment horizontal="center" vertical="center" shrinkToFit="1"/>
    </xf>
    <xf numFmtId="0" fontId="73" fillId="33" borderId="1" xfId="57" applyFont="1" applyFill="1" applyBorder="1" applyAlignment="1">
      <alignment vertical="center" shrinkToFit="1"/>
    </xf>
    <xf numFmtId="0" fontId="53" fillId="33" borderId="1" xfId="57" applyFont="1" applyFill="1" applyBorder="1" applyAlignment="1">
      <alignment vertical="center" shrinkToFit="1"/>
    </xf>
    <xf numFmtId="38" fontId="53" fillId="33" borderId="1" xfId="56" applyFont="1" applyFill="1" applyBorder="1" applyAlignment="1" applyProtection="1">
      <alignment vertical="center" shrinkToFit="1"/>
    </xf>
    <xf numFmtId="0" fontId="75" fillId="0" borderId="1" xfId="57" applyFont="1" applyBorder="1" applyAlignment="1">
      <alignment horizontal="center" vertical="center" shrinkToFit="1"/>
    </xf>
    <xf numFmtId="0" fontId="76" fillId="33" borderId="1" xfId="57" applyFont="1" applyFill="1" applyBorder="1" applyAlignment="1">
      <alignment horizontal="center" vertical="center" shrinkToFit="1"/>
    </xf>
    <xf numFmtId="0" fontId="74" fillId="0" borderId="0" xfId="57" applyFont="1" applyAlignment="1">
      <alignment horizontal="center" vertical="center" shrinkToFit="1"/>
    </xf>
    <xf numFmtId="49" fontId="1" fillId="0" borderId="0" xfId="57" applyNumberFormat="1" applyAlignment="1">
      <alignment vertical="center" shrinkToFit="1"/>
    </xf>
    <xf numFmtId="0" fontId="53" fillId="0" borderId="0" xfId="57" applyFont="1" applyAlignment="1">
      <alignment vertical="center" shrinkToFit="1"/>
    </xf>
    <xf numFmtId="180" fontId="1" fillId="0" borderId="0" xfId="57" applyNumberFormat="1" applyAlignment="1">
      <alignment horizontal="center" vertical="center" shrinkToFit="1"/>
    </xf>
    <xf numFmtId="176" fontId="1" fillId="0" borderId="0" xfId="57" applyNumberFormat="1" applyAlignment="1">
      <alignment vertical="center" shrinkToFit="1"/>
    </xf>
    <xf numFmtId="0" fontId="66" fillId="0" borderId="0" xfId="54" applyFont="1" applyAlignment="1">
      <alignment horizontal="center" vertical="center" shrinkToFit="1"/>
    </xf>
    <xf numFmtId="0" fontId="24" fillId="6" borderId="12" xfId="0" applyFont="1" applyFill="1" applyBorder="1" applyAlignment="1">
      <alignment horizontal="left" vertical="center"/>
    </xf>
    <xf numFmtId="0" fontId="24" fillId="6" borderId="94" xfId="0" applyFont="1" applyFill="1" applyBorder="1" applyAlignment="1">
      <alignment horizontal="left" vertical="center"/>
    </xf>
    <xf numFmtId="0" fontId="25" fillId="0" borderId="0" xfId="0" applyFont="1" applyAlignment="1">
      <alignment horizontal="left" vertical="center"/>
    </xf>
    <xf numFmtId="38" fontId="25" fillId="0" borderId="0" xfId="56" applyFont="1" applyAlignment="1">
      <alignment horizontal="left"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0" xfId="0" applyFont="1" applyFill="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0" borderId="39" xfId="0" applyFont="1" applyBorder="1" applyAlignment="1" applyProtection="1">
      <alignment horizontal="left" vertical="center"/>
      <protection locked="0"/>
    </xf>
    <xf numFmtId="0" fontId="61" fillId="0" borderId="29" xfId="0" applyFont="1" applyBorder="1" applyAlignment="1" applyProtection="1">
      <alignment horizontal="left" vertical="center"/>
      <protection locked="0"/>
    </xf>
    <xf numFmtId="0" fontId="61" fillId="0" borderId="30" xfId="0" applyFont="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5" xfId="0" applyFont="1" applyFill="1" applyBorder="1">
      <alignment vertical="center"/>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lignment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9" fillId="2" borderId="0" xfId="0" applyFont="1" applyFill="1" applyAlignment="1">
      <alignment horizontal="left" vertical="center"/>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pplyProtection="1">
      <alignment vertical="center" shrinkToFit="1"/>
      <protection locked="0"/>
    </xf>
    <xf numFmtId="0" fontId="50" fillId="2" borderId="0" xfId="0" applyFont="1" applyFill="1" applyAlignment="1">
      <alignment horizontal="center" vertical="center" wrapText="1"/>
    </xf>
    <xf numFmtId="0" fontId="20" fillId="0" borderId="58" xfId="0" applyFont="1" applyBorder="1" applyAlignment="1">
      <alignment horizontal="left" vertical="center" wrapText="1"/>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0" fillId="0" borderId="0" xfId="0" applyAlignment="1">
      <alignment horizontal="center" vertical="center" wrapTex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0" fontId="66" fillId="0" borderId="1" xfId="54" applyFont="1" applyBorder="1" applyAlignment="1">
      <alignment horizontal="center" vertical="center"/>
    </xf>
    <xf numFmtId="0" fontId="66" fillId="31" borderId="1" xfId="54" applyFont="1" applyFill="1" applyBorder="1" applyAlignment="1" applyProtection="1">
      <alignment horizontal="center" vertical="center" shrinkToFit="1"/>
      <protection locked="0"/>
    </xf>
    <xf numFmtId="0" fontId="66" fillId="0" borderId="1" xfId="54" applyFont="1" applyBorder="1" applyAlignment="1">
      <alignment horizontal="center" vertical="center" textRotation="255" shrinkToFit="1"/>
    </xf>
    <xf numFmtId="49" fontId="66" fillId="0" borderId="0" xfId="54" applyNumberFormat="1" applyFont="1" applyAlignment="1">
      <alignment horizontal="right" vertical="center"/>
    </xf>
    <xf numFmtId="0" fontId="66" fillId="0" borderId="0" xfId="54" applyFont="1" applyAlignment="1">
      <alignment horizontal="left" vertical="center" wrapText="1"/>
    </xf>
    <xf numFmtId="0" fontId="66" fillId="0" borderId="0" xfId="54" applyFont="1" applyAlignment="1">
      <alignment vertical="center" wrapText="1"/>
    </xf>
    <xf numFmtId="0" fontId="66" fillId="0" borderId="0" xfId="54" applyFont="1" applyAlignment="1">
      <alignment horizontal="distributed" vertical="center"/>
    </xf>
    <xf numFmtId="0" fontId="66" fillId="0" borderId="0" xfId="54" applyFont="1" applyAlignment="1">
      <alignment horizontal="left" vertical="center"/>
    </xf>
    <xf numFmtId="0" fontId="0" fillId="0" borderId="0" xfId="0" applyAlignment="1">
      <alignment horizontal="distributed" vertical="center"/>
    </xf>
    <xf numFmtId="0" fontId="66" fillId="0" borderId="0" xfId="54" applyFont="1" applyAlignment="1">
      <alignment horizontal="left" vertical="center" shrinkToFit="1"/>
    </xf>
    <xf numFmtId="0" fontId="67" fillId="0" borderId="0" xfId="54" applyFont="1" applyAlignment="1">
      <alignment horizontal="distributed" vertical="center"/>
    </xf>
    <xf numFmtId="0" fontId="6" fillId="0" borderId="0" xfId="0" applyFont="1" applyAlignment="1">
      <alignment horizontal="distributed" vertical="center"/>
    </xf>
    <xf numFmtId="0" fontId="66" fillId="0" borderId="0" xfId="54" applyFont="1" applyAlignment="1">
      <alignment horizontal="center" vertical="center" wrapText="1"/>
    </xf>
    <xf numFmtId="38" fontId="66" fillId="2" borderId="0" xfId="55" applyFont="1" applyFill="1" applyBorder="1" applyAlignment="1" applyProtection="1">
      <alignment horizontal="right" vertical="center"/>
    </xf>
    <xf numFmtId="38" fontId="66" fillId="2" borderId="0" xfId="55" applyFont="1" applyFill="1" applyBorder="1" applyAlignment="1">
      <alignment horizontal="right" vertical="center"/>
    </xf>
    <xf numFmtId="176" fontId="73" fillId="32" borderId="12" xfId="57" applyNumberFormat="1" applyFont="1" applyFill="1" applyBorder="1" applyAlignment="1">
      <alignment horizontal="center" vertical="center" wrapText="1" shrinkToFit="1"/>
    </xf>
    <xf numFmtId="176" fontId="73" fillId="32" borderId="13" xfId="57" applyNumberFormat="1" applyFont="1" applyFill="1" applyBorder="1" applyAlignment="1">
      <alignment horizontal="center" vertical="center" shrinkToFit="1"/>
    </xf>
    <xf numFmtId="0" fontId="1" fillId="32" borderId="12" xfId="57" applyFill="1" applyBorder="1" applyAlignment="1">
      <alignment horizontal="center" vertical="center" wrapText="1" shrinkToFit="1"/>
    </xf>
    <xf numFmtId="0" fontId="1" fillId="32" borderId="13" xfId="57" applyFill="1" applyBorder="1" applyAlignment="1">
      <alignment horizontal="center" vertical="center" wrapText="1" shrinkToFit="1"/>
    </xf>
    <xf numFmtId="0" fontId="1" fillId="32" borderId="12" xfId="57" applyFill="1" applyBorder="1" applyAlignment="1">
      <alignment horizontal="center" vertical="center" shrinkToFit="1"/>
    </xf>
    <xf numFmtId="0" fontId="1" fillId="32" borderId="13" xfId="57" applyFill="1" applyBorder="1" applyAlignment="1">
      <alignment horizontal="center" vertical="center" shrinkToFit="1"/>
    </xf>
    <xf numFmtId="0" fontId="71" fillId="32" borderId="12" xfId="57" applyFont="1" applyFill="1" applyBorder="1" applyAlignment="1">
      <alignment horizontal="center" vertical="center" shrinkToFit="1"/>
    </xf>
    <xf numFmtId="0" fontId="53" fillId="32" borderId="13" xfId="57" applyFont="1" applyFill="1" applyBorder="1" applyAlignment="1">
      <alignment horizontal="center" vertical="center" shrinkToFit="1"/>
    </xf>
    <xf numFmtId="180" fontId="1" fillId="32" borderId="12" xfId="57" applyNumberFormat="1" applyFill="1" applyBorder="1" applyAlignment="1">
      <alignment horizontal="center" vertical="center" shrinkToFit="1"/>
    </xf>
    <xf numFmtId="180" fontId="1" fillId="32" borderId="13" xfId="57" applyNumberFormat="1" applyFill="1" applyBorder="1" applyAlignment="1">
      <alignment horizontal="center" vertical="center" shrinkToFit="1"/>
    </xf>
    <xf numFmtId="176" fontId="1" fillId="32" borderId="12" xfId="57" applyNumberFormat="1" applyFill="1" applyBorder="1" applyAlignment="1">
      <alignment horizontal="center" vertical="center" wrapText="1" shrinkToFit="1"/>
    </xf>
    <xf numFmtId="176" fontId="1" fillId="32" borderId="13" xfId="57" applyNumberFormat="1" applyFill="1" applyBorder="1" applyAlignment="1">
      <alignment horizontal="center" vertical="center" shrinkToFit="1"/>
    </xf>
    <xf numFmtId="49" fontId="1" fillId="32" borderId="12" xfId="57" applyNumberFormat="1" applyFill="1" applyBorder="1" applyAlignment="1">
      <alignment horizontal="center" vertical="center" shrinkToFit="1"/>
    </xf>
    <xf numFmtId="49" fontId="1" fillId="32" borderId="13" xfId="57" applyNumberFormat="1" applyFill="1" applyBorder="1" applyAlignment="1">
      <alignment horizontal="center" vertical="center" shrinkToFit="1"/>
    </xf>
    <xf numFmtId="0" fontId="1" fillId="0" borderId="12" xfId="57" applyBorder="1" applyAlignment="1">
      <alignment horizontal="center" vertical="center" wrapText="1" shrinkToFit="1"/>
    </xf>
    <xf numFmtId="0" fontId="1" fillId="0" borderId="13" xfId="57" applyBorder="1" applyAlignment="1">
      <alignment horizontal="center" vertical="center" shrinkToFit="1"/>
    </xf>
    <xf numFmtId="0" fontId="1" fillId="0" borderId="13" xfId="57" applyBorder="1" applyAlignment="1">
      <alignment horizontal="center" vertical="center" wrapText="1" shrinkToFit="1"/>
    </xf>
    <xf numFmtId="0" fontId="69" fillId="32" borderId="12" xfId="57" applyFont="1" applyFill="1" applyBorder="1" applyAlignment="1">
      <alignment horizontal="center" vertical="center" wrapText="1" shrinkToFit="1"/>
    </xf>
    <xf numFmtId="0" fontId="69" fillId="32" borderId="13" xfId="57" applyFont="1" applyFill="1" applyBorder="1" applyAlignment="1">
      <alignment horizontal="center" vertical="center" wrapText="1" shrinkToFit="1"/>
    </xf>
    <xf numFmtId="0" fontId="70" fillId="32" borderId="12" xfId="57" applyFont="1" applyFill="1" applyBorder="1" applyAlignment="1">
      <alignment horizontal="center" vertical="center" wrapText="1" shrinkToFit="1"/>
    </xf>
    <xf numFmtId="0" fontId="70" fillId="32" borderId="13" xfId="57" applyFont="1" applyFill="1" applyBorder="1" applyAlignment="1">
      <alignment horizontal="center" vertical="center" wrapText="1" shrinkToFit="1"/>
    </xf>
  </cellXfs>
  <cellStyles count="58">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6" builtinId="6"/>
    <cellStyle name="桁区切り 2" xfId="1" xr:uid="{00000000-0005-0000-0000-000003000000}"/>
    <cellStyle name="桁区切り 3" xfId="55" xr:uid="{7DB144BB-3068-4990-834C-66DA420CDEA3}"/>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5" xfId="54" xr:uid="{2B379812-E4A2-408D-92F3-508EA3D1BF56}"/>
    <cellStyle name="標準 6 2" xfId="57" xr:uid="{0ADCC739-C2BA-4258-9BF7-6DE7426DD8C4}"/>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FFE5FC"/>
      <color rgb="FFA6A6A6"/>
      <color rgb="FFFFFFCC"/>
      <color rgb="FFFFFF99"/>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28</xdr:col>
      <xdr:colOff>349229</xdr:colOff>
      <xdr:row>2</xdr:row>
      <xdr:rowOff>3868</xdr:rowOff>
    </xdr:from>
    <xdr:to>
      <xdr:col>35</xdr:col>
      <xdr:colOff>107099</xdr:colOff>
      <xdr:row>5</xdr:row>
      <xdr:rowOff>86059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85809" y="468688"/>
          <a:ext cx="4169850" cy="11718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1</xdr:col>
      <xdr:colOff>2</xdr:colOff>
      <xdr:row>6</xdr:row>
      <xdr:rowOff>93517</xdr:rowOff>
    </xdr:from>
    <xdr:to>
      <xdr:col>26</xdr:col>
      <xdr:colOff>120536</xdr:colOff>
      <xdr:row>12</xdr:row>
      <xdr:rowOff>20532</xdr:rowOff>
    </xdr:to>
    <xdr:sp macro="" textlink="">
      <xdr:nvSpPr>
        <xdr:cNvPr id="4" name="四角形: 角を丸くする 3">
          <a:extLst>
            <a:ext uri="{FF2B5EF4-FFF2-40B4-BE49-F238E27FC236}">
              <a16:creationId xmlns:a16="http://schemas.microsoft.com/office/drawing/2014/main" id="{B1F58035-0588-46E1-AED8-DADD73D1EB48}"/>
            </a:ext>
          </a:extLst>
        </xdr:cNvPr>
        <xdr:cNvSpPr/>
      </xdr:nvSpPr>
      <xdr:spPr bwMode="auto">
        <a:xfrm>
          <a:off x="315688" y="1835231"/>
          <a:ext cx="10070077" cy="142924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clientData/>
  </xdr:twoCellAnchor>
  <xdr:twoCellAnchor>
    <xdr:from>
      <xdr:col>4</xdr:col>
      <xdr:colOff>82574</xdr:colOff>
      <xdr:row>7</xdr:row>
      <xdr:rowOff>120855</xdr:rowOff>
    </xdr:from>
    <xdr:to>
      <xdr:col>12</xdr:col>
      <xdr:colOff>7805</xdr:colOff>
      <xdr:row>11</xdr:row>
      <xdr:rowOff>27882</xdr:rowOff>
    </xdr:to>
    <xdr:sp macro="" textlink="">
      <xdr:nvSpPr>
        <xdr:cNvPr id="7" name="フローチャート: 書類 6">
          <a:extLst>
            <a:ext uri="{FF2B5EF4-FFF2-40B4-BE49-F238E27FC236}">
              <a16:creationId xmlns:a16="http://schemas.microsoft.com/office/drawing/2014/main" id="{DD4E43FB-DDA1-4CF0-9A39-30FBDF41A7D3}"/>
            </a:ext>
          </a:extLst>
        </xdr:cNvPr>
        <xdr:cNvSpPr/>
      </xdr:nvSpPr>
      <xdr:spPr bwMode="auto">
        <a:xfrm>
          <a:off x="1388860" y="2112941"/>
          <a:ext cx="904945"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clientData/>
  </xdr:twoCellAnchor>
  <xdr:twoCellAnchor>
    <xdr:from>
      <xdr:col>20</xdr:col>
      <xdr:colOff>72342</xdr:colOff>
      <xdr:row>7</xdr:row>
      <xdr:rowOff>114212</xdr:rowOff>
    </xdr:from>
    <xdr:to>
      <xdr:col>22</xdr:col>
      <xdr:colOff>649638</xdr:colOff>
      <xdr:row>11</xdr:row>
      <xdr:rowOff>21239</xdr:rowOff>
    </xdr:to>
    <xdr:sp macro="" textlink="">
      <xdr:nvSpPr>
        <xdr:cNvPr id="8" name="フローチャート: 書類 7">
          <a:extLst>
            <a:ext uri="{FF2B5EF4-FFF2-40B4-BE49-F238E27FC236}">
              <a16:creationId xmlns:a16="http://schemas.microsoft.com/office/drawing/2014/main" id="{2CD83771-5979-4991-BB6F-3D596ABDAD86}"/>
            </a:ext>
          </a:extLst>
        </xdr:cNvPr>
        <xdr:cNvSpPr/>
      </xdr:nvSpPr>
      <xdr:spPr bwMode="auto">
        <a:xfrm>
          <a:off x="3893228" y="2106298"/>
          <a:ext cx="947410"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23</xdr:col>
      <xdr:colOff>1272676</xdr:colOff>
      <xdr:row>7</xdr:row>
      <xdr:rowOff>120856</xdr:rowOff>
    </xdr:from>
    <xdr:to>
      <xdr:col>24</xdr:col>
      <xdr:colOff>492226</xdr:colOff>
      <xdr:row>11</xdr:row>
      <xdr:rowOff>27883</xdr:rowOff>
    </xdr:to>
    <xdr:sp macro="" textlink="">
      <xdr:nvSpPr>
        <xdr:cNvPr id="26" name="フローチャート: 書類 25">
          <a:extLst>
            <a:ext uri="{FF2B5EF4-FFF2-40B4-BE49-F238E27FC236}">
              <a16:creationId xmlns:a16="http://schemas.microsoft.com/office/drawing/2014/main" id="{A58624C0-1CA0-4A6C-9309-BBCDAAFA1410}"/>
            </a:ext>
          </a:extLst>
        </xdr:cNvPr>
        <xdr:cNvSpPr/>
      </xdr:nvSpPr>
      <xdr:spPr bwMode="auto">
        <a:xfrm>
          <a:off x="6432505" y="2112942"/>
          <a:ext cx="939492"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13</xdr:col>
      <xdr:colOff>29904</xdr:colOff>
      <xdr:row>8</xdr:row>
      <xdr:rowOff>130061</xdr:rowOff>
    </xdr:from>
    <xdr:to>
      <xdr:col>19</xdr:col>
      <xdr:colOff>23007</xdr:colOff>
      <xdr:row>9</xdr:row>
      <xdr:rowOff>183415</xdr:rowOff>
    </xdr:to>
    <xdr:sp macro="" textlink="">
      <xdr:nvSpPr>
        <xdr:cNvPr id="27" name="矢印: 右 26">
          <a:extLst>
            <a:ext uri="{FF2B5EF4-FFF2-40B4-BE49-F238E27FC236}">
              <a16:creationId xmlns:a16="http://schemas.microsoft.com/office/drawing/2014/main" id="{DBB86557-A540-4B86-A998-704398FD2552}"/>
            </a:ext>
          </a:extLst>
        </xdr:cNvPr>
        <xdr:cNvSpPr/>
      </xdr:nvSpPr>
      <xdr:spPr bwMode="auto">
        <a:xfrm>
          <a:off x="2511847" y="2372518"/>
          <a:ext cx="1146989"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xdr:col>
      <xdr:colOff>2</xdr:colOff>
      <xdr:row>6</xdr:row>
      <xdr:rowOff>93517</xdr:rowOff>
    </xdr:from>
    <xdr:to>
      <xdr:col>3</xdr:col>
      <xdr:colOff>105102</xdr:colOff>
      <xdr:row>8</xdr:row>
      <xdr:rowOff>87487</xdr:rowOff>
    </xdr:to>
    <xdr:sp macro="" textlink="">
      <xdr:nvSpPr>
        <xdr:cNvPr id="30" name="四角形: 角を丸くする 29">
          <a:extLst>
            <a:ext uri="{FF2B5EF4-FFF2-40B4-BE49-F238E27FC236}">
              <a16:creationId xmlns:a16="http://schemas.microsoft.com/office/drawing/2014/main" id="{E2E91FCC-F6B3-4DD8-9529-7CD767F5AB6E}"/>
            </a:ext>
          </a:extLst>
        </xdr:cNvPr>
        <xdr:cNvSpPr/>
      </xdr:nvSpPr>
      <xdr:spPr bwMode="auto">
        <a:xfrm>
          <a:off x="315688" y="1835231"/>
          <a:ext cx="975957" cy="49471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clientData/>
  </xdr:twoCellAnchor>
  <xdr:twoCellAnchor>
    <xdr:from>
      <xdr:col>22</xdr:col>
      <xdr:colOff>849578</xdr:colOff>
      <xdr:row>8</xdr:row>
      <xdr:rowOff>130060</xdr:rowOff>
    </xdr:from>
    <xdr:to>
      <xdr:col>23</xdr:col>
      <xdr:colOff>1001801</xdr:colOff>
      <xdr:row>9</xdr:row>
      <xdr:rowOff>183414</xdr:rowOff>
    </xdr:to>
    <xdr:sp macro="" textlink="">
      <xdr:nvSpPr>
        <xdr:cNvPr id="31" name="矢印: 右 30">
          <a:extLst>
            <a:ext uri="{FF2B5EF4-FFF2-40B4-BE49-F238E27FC236}">
              <a16:creationId xmlns:a16="http://schemas.microsoft.com/office/drawing/2014/main" id="{A314EBF7-B076-4B51-ABF7-50BCF88D06DD}"/>
            </a:ext>
          </a:extLst>
        </xdr:cNvPr>
        <xdr:cNvSpPr/>
      </xdr:nvSpPr>
      <xdr:spPr bwMode="auto">
        <a:xfrm>
          <a:off x="5040578" y="2372517"/>
          <a:ext cx="1121052"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13</xdr:col>
      <xdr:colOff>10967</xdr:colOff>
      <xdr:row>9</xdr:row>
      <xdr:rowOff>200758</xdr:rowOff>
    </xdr:from>
    <xdr:to>
      <xdr:col>19</xdr:col>
      <xdr:colOff>46273</xdr:colOff>
      <xdr:row>11</xdr:row>
      <xdr:rowOff>28944</xdr:rowOff>
    </xdr:to>
    <xdr:sp macro="" textlink="">
      <xdr:nvSpPr>
        <xdr:cNvPr id="32" name="テキスト ボックス 31">
          <a:extLst>
            <a:ext uri="{FF2B5EF4-FFF2-40B4-BE49-F238E27FC236}">
              <a16:creationId xmlns:a16="http://schemas.microsoft.com/office/drawing/2014/main" id="{3AE46925-515E-4E8D-AB25-5E74FDB5A6A6}"/>
            </a:ext>
          </a:extLst>
        </xdr:cNvPr>
        <xdr:cNvSpPr txBox="1"/>
      </xdr:nvSpPr>
      <xdr:spPr>
        <a:xfrm>
          <a:off x="2492910" y="2693587"/>
          <a:ext cx="1189192"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22</xdr:col>
      <xdr:colOff>821171</xdr:colOff>
      <xdr:row>9</xdr:row>
      <xdr:rowOff>200760</xdr:rowOff>
    </xdr:from>
    <xdr:to>
      <xdr:col>23</xdr:col>
      <xdr:colOff>1022732</xdr:colOff>
      <xdr:row>11</xdr:row>
      <xdr:rowOff>28946</xdr:rowOff>
    </xdr:to>
    <xdr:sp macro="" textlink="">
      <xdr:nvSpPr>
        <xdr:cNvPr id="33" name="テキスト ボックス 32">
          <a:extLst>
            <a:ext uri="{FF2B5EF4-FFF2-40B4-BE49-F238E27FC236}">
              <a16:creationId xmlns:a16="http://schemas.microsoft.com/office/drawing/2014/main" id="{AD5A21C9-711F-4763-B59D-91111BE7EEF4}"/>
            </a:ext>
          </a:extLst>
        </xdr:cNvPr>
        <xdr:cNvSpPr txBox="1"/>
      </xdr:nvSpPr>
      <xdr:spPr>
        <a:xfrm>
          <a:off x="5012171" y="2693589"/>
          <a:ext cx="1170390"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4</xdr:col>
      <xdr:colOff>31752</xdr:colOff>
      <xdr:row>7</xdr:row>
      <xdr:rowOff>161136</xdr:rowOff>
    </xdr:from>
    <xdr:to>
      <xdr:col>12</xdr:col>
      <xdr:colOff>156188</xdr:colOff>
      <xdr:row>10</xdr:row>
      <xdr:rowOff>152105</xdr:rowOff>
    </xdr:to>
    <xdr:sp macro="" textlink="">
      <xdr:nvSpPr>
        <xdr:cNvPr id="34" name="テキスト ボックス 33">
          <a:extLst>
            <a:ext uri="{FF2B5EF4-FFF2-40B4-BE49-F238E27FC236}">
              <a16:creationId xmlns:a16="http://schemas.microsoft.com/office/drawing/2014/main" id="{72F8A5A1-7A57-43F3-A0E8-3754BFC0E6CF}"/>
            </a:ext>
          </a:extLst>
        </xdr:cNvPr>
        <xdr:cNvSpPr txBox="1"/>
      </xdr:nvSpPr>
      <xdr:spPr>
        <a:xfrm>
          <a:off x="1338038" y="2153222"/>
          <a:ext cx="1104150" cy="74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clientData/>
  </xdr:twoCellAnchor>
  <xdr:twoCellAnchor>
    <xdr:from>
      <xdr:col>22</xdr:col>
      <xdr:colOff>693679</xdr:colOff>
      <xdr:row>6</xdr:row>
      <xdr:rowOff>146843</xdr:rowOff>
    </xdr:from>
    <xdr:to>
      <xdr:col>23</xdr:col>
      <xdr:colOff>369353</xdr:colOff>
      <xdr:row>7</xdr:row>
      <xdr:rowOff>159237</xdr:rowOff>
    </xdr:to>
    <xdr:sp macro="" textlink="">
      <xdr:nvSpPr>
        <xdr:cNvPr id="35" name="吹き出し: 円形 34">
          <a:extLst>
            <a:ext uri="{FF2B5EF4-FFF2-40B4-BE49-F238E27FC236}">
              <a16:creationId xmlns:a16="http://schemas.microsoft.com/office/drawing/2014/main" id="{0255FA8B-B2C3-43B0-8C95-547C49B3A2D0}"/>
            </a:ext>
          </a:extLst>
        </xdr:cNvPr>
        <xdr:cNvSpPr/>
      </xdr:nvSpPr>
      <xdr:spPr bwMode="auto">
        <a:xfrm>
          <a:off x="4884679" y="1888557"/>
          <a:ext cx="644503" cy="26276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22</xdr:col>
      <xdr:colOff>769485</xdr:colOff>
      <xdr:row>6</xdr:row>
      <xdr:rowOff>150250</xdr:rowOff>
    </xdr:from>
    <xdr:to>
      <xdr:col>23</xdr:col>
      <xdr:colOff>468492</xdr:colOff>
      <xdr:row>7</xdr:row>
      <xdr:rowOff>147212</xdr:rowOff>
    </xdr:to>
    <xdr:sp macro="" textlink="">
      <xdr:nvSpPr>
        <xdr:cNvPr id="36" name="テキスト ボックス 35">
          <a:extLst>
            <a:ext uri="{FF2B5EF4-FFF2-40B4-BE49-F238E27FC236}">
              <a16:creationId xmlns:a16="http://schemas.microsoft.com/office/drawing/2014/main" id="{686C9898-382E-4EE2-B605-ACD0BC373BC8}"/>
            </a:ext>
          </a:extLst>
        </xdr:cNvPr>
        <xdr:cNvSpPr txBox="1"/>
      </xdr:nvSpPr>
      <xdr:spPr>
        <a:xfrm>
          <a:off x="4960485" y="1891964"/>
          <a:ext cx="667836" cy="24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530641</xdr:colOff>
      <xdr:row>6</xdr:row>
      <xdr:rowOff>138211</xdr:rowOff>
    </xdr:from>
    <xdr:to>
      <xdr:col>24</xdr:col>
      <xdr:colOff>1163879</xdr:colOff>
      <xdr:row>7</xdr:row>
      <xdr:rowOff>159238</xdr:rowOff>
    </xdr:to>
    <xdr:sp macro="" textlink="">
      <xdr:nvSpPr>
        <xdr:cNvPr id="37" name="吹き出し: 円形 36">
          <a:extLst>
            <a:ext uri="{FF2B5EF4-FFF2-40B4-BE49-F238E27FC236}">
              <a16:creationId xmlns:a16="http://schemas.microsoft.com/office/drawing/2014/main" id="{657B0CF8-782F-4591-84D4-2E7DBCAB09F0}"/>
            </a:ext>
          </a:extLst>
        </xdr:cNvPr>
        <xdr:cNvSpPr/>
      </xdr:nvSpPr>
      <xdr:spPr bwMode="auto">
        <a:xfrm>
          <a:off x="7410412" y="1879925"/>
          <a:ext cx="63323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24</xdr:col>
      <xdr:colOff>607021</xdr:colOff>
      <xdr:row>6</xdr:row>
      <xdr:rowOff>156322</xdr:rowOff>
    </xdr:from>
    <xdr:to>
      <xdr:col>24</xdr:col>
      <xdr:colOff>1160180</xdr:colOff>
      <xdr:row>7</xdr:row>
      <xdr:rowOff>160071</xdr:rowOff>
    </xdr:to>
    <xdr:sp macro="" textlink="">
      <xdr:nvSpPr>
        <xdr:cNvPr id="38" name="テキスト ボックス 37">
          <a:extLst>
            <a:ext uri="{FF2B5EF4-FFF2-40B4-BE49-F238E27FC236}">
              <a16:creationId xmlns:a16="http://schemas.microsoft.com/office/drawing/2014/main" id="{66918665-9CB4-49BF-866E-8D9C6B706C82}"/>
            </a:ext>
          </a:extLst>
        </xdr:cNvPr>
        <xdr:cNvSpPr txBox="1"/>
      </xdr:nvSpPr>
      <xdr:spPr>
        <a:xfrm>
          <a:off x="7486792" y="1898036"/>
          <a:ext cx="55315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12</xdr:col>
      <xdr:colOff>65754</xdr:colOff>
      <xdr:row>6</xdr:row>
      <xdr:rowOff>135515</xdr:rowOff>
    </xdr:from>
    <xdr:to>
      <xdr:col>15</xdr:col>
      <xdr:colOff>141882</xdr:colOff>
      <xdr:row>8</xdr:row>
      <xdr:rowOff>78146</xdr:rowOff>
    </xdr:to>
    <xdr:sp macro="" textlink="">
      <xdr:nvSpPr>
        <xdr:cNvPr id="39" name="吹き出し: 円形 38">
          <a:extLst>
            <a:ext uri="{FF2B5EF4-FFF2-40B4-BE49-F238E27FC236}">
              <a16:creationId xmlns:a16="http://schemas.microsoft.com/office/drawing/2014/main" id="{4CBD4B16-3900-4A0F-A354-B9A342A24277}"/>
            </a:ext>
          </a:extLst>
        </xdr:cNvPr>
        <xdr:cNvSpPr/>
      </xdr:nvSpPr>
      <xdr:spPr bwMode="auto">
        <a:xfrm>
          <a:off x="2351754" y="1877229"/>
          <a:ext cx="663957" cy="443374"/>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125680</xdr:colOff>
      <xdr:row>6</xdr:row>
      <xdr:rowOff>152572</xdr:rowOff>
    </xdr:from>
    <xdr:to>
      <xdr:col>16</xdr:col>
      <xdr:colOff>44490</xdr:colOff>
      <xdr:row>8</xdr:row>
      <xdr:rowOff>53425</xdr:rowOff>
    </xdr:to>
    <xdr:sp macro="" textlink="">
      <xdr:nvSpPr>
        <xdr:cNvPr id="40" name="テキスト ボックス 39">
          <a:extLst>
            <a:ext uri="{FF2B5EF4-FFF2-40B4-BE49-F238E27FC236}">
              <a16:creationId xmlns:a16="http://schemas.microsoft.com/office/drawing/2014/main" id="{37B49850-3C6C-4A50-A85E-2BE92A81D8E2}"/>
            </a:ext>
          </a:extLst>
        </xdr:cNvPr>
        <xdr:cNvSpPr txBox="1"/>
      </xdr:nvSpPr>
      <xdr:spPr>
        <a:xfrm>
          <a:off x="2411680" y="1894286"/>
          <a:ext cx="702581" cy="40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1848332</xdr:colOff>
      <xdr:row>7</xdr:row>
      <xdr:rowOff>120856</xdr:rowOff>
    </xdr:from>
    <xdr:to>
      <xdr:col>24</xdr:col>
      <xdr:colOff>2785846</xdr:colOff>
      <xdr:row>11</xdr:row>
      <xdr:rowOff>27883</xdr:rowOff>
    </xdr:to>
    <xdr:sp macro="" textlink="">
      <xdr:nvSpPr>
        <xdr:cNvPr id="41" name="フローチャート: 書類 40">
          <a:extLst>
            <a:ext uri="{FF2B5EF4-FFF2-40B4-BE49-F238E27FC236}">
              <a16:creationId xmlns:a16="http://schemas.microsoft.com/office/drawing/2014/main" id="{B02F85B0-EE56-4DE7-8221-53693D6E84A1}"/>
            </a:ext>
          </a:extLst>
        </xdr:cNvPr>
        <xdr:cNvSpPr/>
      </xdr:nvSpPr>
      <xdr:spPr bwMode="auto">
        <a:xfrm>
          <a:off x="8728103" y="2112942"/>
          <a:ext cx="937514" cy="908512"/>
        </a:xfrm>
        <a:prstGeom prst="flowChartDocument">
          <a:avLst/>
        </a:prstGeom>
        <a:solidFill>
          <a:schemeClr val="bg2"/>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400" b="1" baseline="0"/>
            <a:t> </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福島県独自</a:t>
          </a:r>
          <a:r>
            <a:rPr kumimoji="1" lang="en-US" altLang="ja-JP" sz="1100" b="1" baseline="0">
              <a:solidFill>
                <a:srgbClr val="FF0000"/>
              </a:solidFill>
              <a:effectLst/>
              <a:latin typeface="+mn-lt"/>
              <a:ea typeface="+mn-ea"/>
              <a:cs typeface="+mn-cs"/>
            </a:rPr>
            <a:t>】</a:t>
          </a:r>
          <a:endParaRPr lang="ja-JP" altLang="ja-JP" sz="1400">
            <a:solidFill>
              <a:srgbClr val="FF0000"/>
            </a:solidFill>
            <a:effectLst/>
          </a:endParaRPr>
        </a:p>
        <a:p>
          <a:r>
            <a:rPr kumimoji="1" lang="en-US" altLang="ja-JP" sz="1100" b="1" baseline="0">
              <a:solidFill>
                <a:schemeClr val="dk1"/>
              </a:solidFill>
              <a:effectLst/>
              <a:latin typeface="+mn-lt"/>
              <a:ea typeface="+mn-ea"/>
              <a:cs typeface="+mn-cs"/>
            </a:rPr>
            <a:t> </a:t>
          </a:r>
          <a:r>
            <a:rPr kumimoji="1" lang="ja-JP" altLang="ja-JP" sz="1200" b="1" baseline="0">
              <a:solidFill>
                <a:schemeClr val="dk1"/>
              </a:solidFill>
              <a:effectLst/>
              <a:latin typeface="+mn-lt"/>
              <a:ea typeface="+mn-ea"/>
              <a:cs typeface="+mn-cs"/>
            </a:rPr>
            <a:t>実績報告書</a:t>
          </a:r>
          <a:endParaRPr lang="ja-JP" altLang="ja-JP" sz="1600">
            <a:effectLst/>
          </a:endParaRPr>
        </a:p>
        <a:p>
          <a:r>
            <a:rPr kumimoji="1" lang="ja-JP" altLang="ja-JP" sz="1200" b="1" baseline="0">
              <a:solidFill>
                <a:schemeClr val="dk1"/>
              </a:solidFill>
              <a:effectLst/>
              <a:latin typeface="+mn-lt"/>
              <a:ea typeface="+mn-ea"/>
              <a:cs typeface="+mn-cs"/>
            </a:rPr>
            <a:t> 第３号様式</a:t>
          </a:r>
          <a:endParaRPr lang="ja-JP" altLang="ja-JP" sz="1600">
            <a:effectLst/>
          </a:endParaRPr>
        </a:p>
      </xdr:txBody>
    </xdr:sp>
    <xdr:clientData/>
  </xdr:twoCellAnchor>
  <xdr:twoCellAnchor>
    <xdr:from>
      <xdr:col>24</xdr:col>
      <xdr:colOff>584956</xdr:colOff>
      <xdr:row>8</xdr:row>
      <xdr:rowOff>130060</xdr:rowOff>
    </xdr:from>
    <xdr:to>
      <xdr:col>24</xdr:col>
      <xdr:colOff>1706997</xdr:colOff>
      <xdr:row>9</xdr:row>
      <xdr:rowOff>183414</xdr:rowOff>
    </xdr:to>
    <xdr:sp macro="" textlink="">
      <xdr:nvSpPr>
        <xdr:cNvPr id="42" name="矢印: 右 41">
          <a:extLst>
            <a:ext uri="{FF2B5EF4-FFF2-40B4-BE49-F238E27FC236}">
              <a16:creationId xmlns:a16="http://schemas.microsoft.com/office/drawing/2014/main" id="{304EDADC-6FDB-44CE-9222-49CC94C77B63}"/>
            </a:ext>
          </a:extLst>
        </xdr:cNvPr>
        <xdr:cNvSpPr/>
      </xdr:nvSpPr>
      <xdr:spPr bwMode="auto">
        <a:xfrm>
          <a:off x="7464727" y="2372517"/>
          <a:ext cx="1122041"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556549</xdr:colOff>
      <xdr:row>9</xdr:row>
      <xdr:rowOff>200760</xdr:rowOff>
    </xdr:from>
    <xdr:to>
      <xdr:col>24</xdr:col>
      <xdr:colOff>1727928</xdr:colOff>
      <xdr:row>11</xdr:row>
      <xdr:rowOff>28946</xdr:rowOff>
    </xdr:to>
    <xdr:sp macro="" textlink="">
      <xdr:nvSpPr>
        <xdr:cNvPr id="43" name="テキスト ボックス 42">
          <a:extLst>
            <a:ext uri="{FF2B5EF4-FFF2-40B4-BE49-F238E27FC236}">
              <a16:creationId xmlns:a16="http://schemas.microsoft.com/office/drawing/2014/main" id="{32EFC83F-4783-4615-8316-D4B035D4C1A8}"/>
            </a:ext>
          </a:extLst>
        </xdr:cNvPr>
        <xdr:cNvSpPr txBox="1"/>
      </xdr:nvSpPr>
      <xdr:spPr>
        <a:xfrm>
          <a:off x="7436320" y="2693589"/>
          <a:ext cx="1171379"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32570</xdr:colOff>
      <xdr:row>6</xdr:row>
      <xdr:rowOff>138211</xdr:rowOff>
    </xdr:from>
    <xdr:to>
      <xdr:col>26</xdr:col>
      <xdr:colOff>70063</xdr:colOff>
      <xdr:row>7</xdr:row>
      <xdr:rowOff>159238</xdr:rowOff>
    </xdr:to>
    <xdr:sp macro="" textlink="">
      <xdr:nvSpPr>
        <xdr:cNvPr id="44" name="吹き出し: 円形 43">
          <a:extLst>
            <a:ext uri="{FF2B5EF4-FFF2-40B4-BE49-F238E27FC236}">
              <a16:creationId xmlns:a16="http://schemas.microsoft.com/office/drawing/2014/main" id="{3C36BA78-28F4-4336-BB05-2D171B6ECE1E}"/>
            </a:ext>
          </a:extLst>
        </xdr:cNvPr>
        <xdr:cNvSpPr/>
      </xdr:nvSpPr>
      <xdr:spPr bwMode="auto">
        <a:xfrm>
          <a:off x="9699084" y="1879925"/>
          <a:ext cx="63620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108950</xdr:colOff>
      <xdr:row>6</xdr:row>
      <xdr:rowOff>156322</xdr:rowOff>
    </xdr:from>
    <xdr:to>
      <xdr:col>26</xdr:col>
      <xdr:colOff>66364</xdr:colOff>
      <xdr:row>7</xdr:row>
      <xdr:rowOff>160071</xdr:rowOff>
    </xdr:to>
    <xdr:sp macro="" textlink="">
      <xdr:nvSpPr>
        <xdr:cNvPr id="45" name="テキスト ボックス 44">
          <a:extLst>
            <a:ext uri="{FF2B5EF4-FFF2-40B4-BE49-F238E27FC236}">
              <a16:creationId xmlns:a16="http://schemas.microsoft.com/office/drawing/2014/main" id="{FDF96965-875E-4EC8-BD12-8AD84400E133}"/>
            </a:ext>
          </a:extLst>
        </xdr:cNvPr>
        <xdr:cNvSpPr txBox="1"/>
      </xdr:nvSpPr>
      <xdr:spPr>
        <a:xfrm>
          <a:off x="9775464" y="1898036"/>
          <a:ext cx="55612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28</xdr:col>
      <xdr:colOff>342902</xdr:colOff>
      <xdr:row>6</xdr:row>
      <xdr:rowOff>1</xdr:rowOff>
    </xdr:from>
    <xdr:to>
      <xdr:col>36</xdr:col>
      <xdr:colOff>173834</xdr:colOff>
      <xdr:row>13</xdr:row>
      <xdr:rowOff>26196</xdr:rowOff>
    </xdr:to>
    <xdr:sp macro="" textlink="">
      <xdr:nvSpPr>
        <xdr:cNvPr id="46" name="正方形/長方形 45">
          <a:extLst>
            <a:ext uri="{FF2B5EF4-FFF2-40B4-BE49-F238E27FC236}">
              <a16:creationId xmlns:a16="http://schemas.microsoft.com/office/drawing/2014/main" id="{41C8A456-C92E-4173-9771-3784BE212184}"/>
            </a:ext>
          </a:extLst>
        </xdr:cNvPr>
        <xdr:cNvSpPr/>
      </xdr:nvSpPr>
      <xdr:spPr bwMode="auto">
        <a:xfrm>
          <a:off x="11097988" y="1741715"/>
          <a:ext cx="4881903" cy="161551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274320</xdr:colOff>
      <xdr:row>2</xdr:row>
      <xdr:rowOff>213361</xdr:rowOff>
    </xdr:from>
    <xdr:to>
      <xdr:col>27</xdr:col>
      <xdr:colOff>81141</xdr:colOff>
      <xdr:row>7</xdr:row>
      <xdr:rowOff>91441</xdr:rowOff>
    </xdr:to>
    <xdr:grpSp>
      <xdr:nvGrpSpPr>
        <xdr:cNvPr id="2" name="グループ化 1">
          <a:extLst>
            <a:ext uri="{FF2B5EF4-FFF2-40B4-BE49-F238E27FC236}">
              <a16:creationId xmlns:a16="http://schemas.microsoft.com/office/drawing/2014/main" id="{C85A4760-5A58-47CF-B210-F40D91B3AECE}"/>
            </a:ext>
          </a:extLst>
        </xdr:cNvPr>
        <xdr:cNvGrpSpPr/>
      </xdr:nvGrpSpPr>
      <xdr:grpSpPr>
        <a:xfrm>
          <a:off x="6499860" y="670561"/>
          <a:ext cx="4241661" cy="1021080"/>
          <a:chOff x="6172200" y="2790824"/>
          <a:chExt cx="5086350" cy="1055974"/>
        </a:xfrm>
      </xdr:grpSpPr>
      <xdr:sp macro="" textlink="">
        <xdr:nvSpPr>
          <xdr:cNvPr id="3" name="正方形/長方形 2">
            <a:extLst>
              <a:ext uri="{FF2B5EF4-FFF2-40B4-BE49-F238E27FC236}">
                <a16:creationId xmlns:a16="http://schemas.microsoft.com/office/drawing/2014/main" id="{688A4A9D-C7E3-0CDE-215C-DD197D2D4E44}"/>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F4C5B712-01B6-2A37-075C-09C9E2ECF1E3}"/>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121920</xdr:colOff>
      <xdr:row>0</xdr:row>
      <xdr:rowOff>68580</xdr:rowOff>
    </xdr:from>
    <xdr:to>
      <xdr:col>17</xdr:col>
      <xdr:colOff>218305</xdr:colOff>
      <xdr:row>2</xdr:row>
      <xdr:rowOff>43303</xdr:rowOff>
    </xdr:to>
    <xdr:sp macro="" textlink="">
      <xdr:nvSpPr>
        <xdr:cNvPr id="5" name="楕円 4">
          <a:extLst>
            <a:ext uri="{FF2B5EF4-FFF2-40B4-BE49-F238E27FC236}">
              <a16:creationId xmlns:a16="http://schemas.microsoft.com/office/drawing/2014/main" id="{F18D8B0D-9434-43F5-AD8E-E88D72E70732}"/>
            </a:ext>
          </a:extLst>
        </xdr:cNvPr>
        <xdr:cNvSpPr/>
      </xdr:nvSpPr>
      <xdr:spPr>
        <a:xfrm>
          <a:off x="5364480" y="6858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37</xdr:row>
      <xdr:rowOff>0</xdr:rowOff>
    </xdr:from>
    <xdr:to>
      <xdr:col>26</xdr:col>
      <xdr:colOff>190500</xdr:colOff>
      <xdr:row>40</xdr:row>
      <xdr:rowOff>159678</xdr:rowOff>
    </xdr:to>
    <xdr:sp macro="" textlink="">
      <xdr:nvSpPr>
        <xdr:cNvPr id="6" name="正方形/長方形 5">
          <a:extLst>
            <a:ext uri="{FF2B5EF4-FFF2-40B4-BE49-F238E27FC236}">
              <a16:creationId xmlns:a16="http://schemas.microsoft.com/office/drawing/2014/main" id="{4816EAC9-A11E-4DCB-B630-0B17F57883CD}"/>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2</xdr:row>
      <xdr:rowOff>167641</xdr:rowOff>
    </xdr:from>
    <xdr:to>
      <xdr:col>27</xdr:col>
      <xdr:colOff>96381</xdr:colOff>
      <xdr:row>7</xdr:row>
      <xdr:rowOff>45721</xdr:rowOff>
    </xdr:to>
    <xdr:grpSp>
      <xdr:nvGrpSpPr>
        <xdr:cNvPr id="2" name="グループ化 1">
          <a:extLst>
            <a:ext uri="{FF2B5EF4-FFF2-40B4-BE49-F238E27FC236}">
              <a16:creationId xmlns:a16="http://schemas.microsoft.com/office/drawing/2014/main" id="{2BC0E245-3951-48CF-9E39-2F632D5A7312}"/>
            </a:ext>
          </a:extLst>
        </xdr:cNvPr>
        <xdr:cNvGrpSpPr/>
      </xdr:nvGrpSpPr>
      <xdr:grpSpPr>
        <a:xfrm>
          <a:off x="6515100" y="62484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90AF04A3-C4E0-4C6F-F3EC-B1E09B8C9265}"/>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85B571CE-0B06-D1CE-9557-A715A670427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121920</xdr:colOff>
      <xdr:row>0</xdr:row>
      <xdr:rowOff>68580</xdr:rowOff>
    </xdr:from>
    <xdr:to>
      <xdr:col>17</xdr:col>
      <xdr:colOff>218305</xdr:colOff>
      <xdr:row>2</xdr:row>
      <xdr:rowOff>43303</xdr:rowOff>
    </xdr:to>
    <xdr:sp macro="" textlink="">
      <xdr:nvSpPr>
        <xdr:cNvPr id="5" name="楕円 4">
          <a:extLst>
            <a:ext uri="{FF2B5EF4-FFF2-40B4-BE49-F238E27FC236}">
              <a16:creationId xmlns:a16="http://schemas.microsoft.com/office/drawing/2014/main" id="{813B878F-2B1B-4A19-9671-3A7AA8C148E4}"/>
            </a:ext>
          </a:extLst>
        </xdr:cNvPr>
        <xdr:cNvSpPr/>
      </xdr:nvSpPr>
      <xdr:spPr>
        <a:xfrm>
          <a:off x="5364480" y="6858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37</xdr:row>
      <xdr:rowOff>0</xdr:rowOff>
    </xdr:from>
    <xdr:to>
      <xdr:col>26</xdr:col>
      <xdr:colOff>190500</xdr:colOff>
      <xdr:row>40</xdr:row>
      <xdr:rowOff>159678</xdr:rowOff>
    </xdr:to>
    <xdr:sp macro="" textlink="">
      <xdr:nvSpPr>
        <xdr:cNvPr id="6" name="正方形/長方形 5">
          <a:extLst>
            <a:ext uri="{FF2B5EF4-FFF2-40B4-BE49-F238E27FC236}">
              <a16:creationId xmlns:a16="http://schemas.microsoft.com/office/drawing/2014/main" id="{B7358A40-32DD-4633-B8D3-2A7D0547166F}"/>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HOUGAI1\share\&#9670;&#22312;&#23429;&#12521;&#12452;&#12531;&#20849;&#26377;&#9670;\&#38556;&#23475;&#31119;&#31049;&#20154;&#26448;&#30906;&#20445;&#12539;&#32887;&#22580;&#29872;&#22659;&#25913;&#21892;&#31561;&#20107;&#26989;\R07\06_&#30476;&#35036;&#21161;&#35201;&#32177;\&#27096;&#24335;&#19968;&#24335;\01_&#12304;&#35036;&#21161;&#37329;&#30003;&#35531;&#26360;&#12539;&#21152;&#31639;&#35336;&#30011;&#26360;&#19968;&#20307;&#21270;&#27096;&#24335;&#12305;&#31532;&#65297;&#21495;&#27096;&#24335;&#12539;&#21029;&#32025;&#27096;&#24335;&#65298;&#65288;&#31119;&#23798;&#30476;&#38556;&#12364;&#12356;&#20816;&#32773;&#20849;&#36890;&#27096;&#24335;&#65289;0416&#20462;&#27491;.xlsx" TargetMode="External"/><Relationship Id="rId1" Type="http://schemas.openxmlformats.org/officeDocument/2006/relationships/externalLinkPath" Target="01_&#12304;&#35036;&#21161;&#37329;&#30003;&#35531;&#26360;&#12539;&#21152;&#31639;&#35336;&#30011;&#26360;&#19968;&#20307;&#21270;&#27096;&#24335;&#12305;&#31532;&#65297;&#21495;&#27096;&#24335;&#12539;&#21029;&#32025;&#27096;&#24335;&#65298;&#65288;&#31119;&#23798;&#30476;&#38556;&#12364;&#12356;&#20816;&#32773;&#20849;&#36890;&#27096;&#24335;&#65289;041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 （処遇改善加算 総括表）"/>
      <sheetName val="別紙様式2-2（処遇改善加算　個表）"/>
      <sheetName val="別紙様式2-3（補助金　総括表）"/>
      <sheetName val="別紙様式2-4（補助金 個表） "/>
      <sheetName val="第１号様式（者申請書）"/>
      <sheetName val="第１号様式（児申請書）"/>
      <sheetName val="口座振込申出書"/>
      <sheetName val="【県で使用】者転記用データ"/>
      <sheetName val="【県で使用】児転記用データ"/>
      <sheetName val="【県で使用】債権者登録RPA"/>
      <sheetName val="参考（キャリアパス要件概要及びキャリアパス・賃金規程例）"/>
      <sheetName val="【参考】数式用"/>
      <sheetName val="【参考】数式用２"/>
    </sheetNames>
    <sheetDataSet>
      <sheetData sheetId="0">
        <row r="40">
          <cell r="A40">
            <v>2</v>
          </cell>
        </row>
        <row r="41">
          <cell r="A41">
            <v>3</v>
          </cell>
        </row>
        <row r="42">
          <cell r="A42">
            <v>4</v>
          </cell>
        </row>
        <row r="43">
          <cell r="A43">
            <v>5</v>
          </cell>
        </row>
        <row r="44">
          <cell r="A44">
            <v>6</v>
          </cell>
        </row>
        <row r="45">
          <cell r="A45">
            <v>7</v>
          </cell>
        </row>
        <row r="46">
          <cell r="A46">
            <v>8</v>
          </cell>
        </row>
        <row r="47">
          <cell r="A47">
            <v>9</v>
          </cell>
        </row>
        <row r="48">
          <cell r="A48">
            <v>10</v>
          </cell>
        </row>
        <row r="49">
          <cell r="A49">
            <v>11</v>
          </cell>
        </row>
        <row r="50">
          <cell r="A50">
            <v>12</v>
          </cell>
        </row>
        <row r="51">
          <cell r="A51">
            <v>13</v>
          </cell>
        </row>
        <row r="52">
          <cell r="A52">
            <v>14</v>
          </cell>
        </row>
        <row r="53">
          <cell r="A53">
            <v>15</v>
          </cell>
        </row>
        <row r="54">
          <cell r="A54">
            <v>16</v>
          </cell>
        </row>
        <row r="55">
          <cell r="A55">
            <v>17</v>
          </cell>
        </row>
        <row r="56">
          <cell r="A56">
            <v>18</v>
          </cell>
        </row>
        <row r="57">
          <cell r="A57">
            <v>19</v>
          </cell>
        </row>
        <row r="58">
          <cell r="A58">
            <v>20</v>
          </cell>
        </row>
        <row r="59">
          <cell r="A59">
            <v>21</v>
          </cell>
        </row>
        <row r="60">
          <cell r="A60">
            <v>22</v>
          </cell>
        </row>
        <row r="61">
          <cell r="A61">
            <v>23</v>
          </cell>
        </row>
        <row r="62">
          <cell r="A62">
            <v>24</v>
          </cell>
        </row>
        <row r="63">
          <cell r="A63">
            <v>25</v>
          </cell>
        </row>
        <row r="64">
          <cell r="A64">
            <v>26</v>
          </cell>
        </row>
        <row r="65">
          <cell r="A65">
            <v>27</v>
          </cell>
        </row>
        <row r="66">
          <cell r="A66">
            <v>28</v>
          </cell>
        </row>
        <row r="67">
          <cell r="A67">
            <v>29</v>
          </cell>
        </row>
        <row r="68">
          <cell r="A68">
            <v>30</v>
          </cell>
        </row>
        <row r="69">
          <cell r="A69">
            <v>31</v>
          </cell>
        </row>
        <row r="70">
          <cell r="A70">
            <v>32</v>
          </cell>
        </row>
        <row r="71">
          <cell r="A71">
            <v>33</v>
          </cell>
        </row>
        <row r="72">
          <cell r="A72">
            <v>34</v>
          </cell>
        </row>
        <row r="73">
          <cell r="A73">
            <v>35</v>
          </cell>
        </row>
        <row r="74">
          <cell r="A74">
            <v>36</v>
          </cell>
        </row>
        <row r="75">
          <cell r="A75">
            <v>37</v>
          </cell>
        </row>
        <row r="76">
          <cell r="A76">
            <v>38</v>
          </cell>
        </row>
        <row r="77">
          <cell r="A77">
            <v>39</v>
          </cell>
        </row>
        <row r="78">
          <cell r="A78">
            <v>40</v>
          </cell>
        </row>
        <row r="79">
          <cell r="A79">
            <v>41</v>
          </cell>
        </row>
        <row r="80">
          <cell r="A80">
            <v>42</v>
          </cell>
        </row>
        <row r="81">
          <cell r="A81">
            <v>43</v>
          </cell>
        </row>
        <row r="82">
          <cell r="A82">
            <v>44</v>
          </cell>
        </row>
        <row r="83">
          <cell r="A83">
            <v>45</v>
          </cell>
        </row>
        <row r="84">
          <cell r="A84">
            <v>46</v>
          </cell>
        </row>
        <row r="85">
          <cell r="A85">
            <v>47</v>
          </cell>
        </row>
        <row r="86">
          <cell r="A86">
            <v>48</v>
          </cell>
        </row>
        <row r="87">
          <cell r="A87">
            <v>49</v>
          </cell>
        </row>
        <row r="88">
          <cell r="A88">
            <v>50</v>
          </cell>
        </row>
        <row r="89">
          <cell r="A89">
            <v>51</v>
          </cell>
        </row>
        <row r="90">
          <cell r="A90">
            <v>52</v>
          </cell>
        </row>
        <row r="91">
          <cell r="A91">
            <v>53</v>
          </cell>
        </row>
        <row r="92">
          <cell r="A92">
            <v>54</v>
          </cell>
        </row>
        <row r="93">
          <cell r="A93">
            <v>55</v>
          </cell>
        </row>
        <row r="94">
          <cell r="A94">
            <v>56</v>
          </cell>
        </row>
        <row r="95">
          <cell r="A95">
            <v>57</v>
          </cell>
        </row>
        <row r="96">
          <cell r="A96">
            <v>58</v>
          </cell>
        </row>
        <row r="97">
          <cell r="A97">
            <v>59</v>
          </cell>
        </row>
        <row r="98">
          <cell r="A98">
            <v>60</v>
          </cell>
        </row>
        <row r="99">
          <cell r="A99">
            <v>61</v>
          </cell>
        </row>
        <row r="100">
          <cell r="A100">
            <v>62</v>
          </cell>
        </row>
        <row r="101">
          <cell r="A101">
            <v>63</v>
          </cell>
        </row>
        <row r="102">
          <cell r="A102">
            <v>64</v>
          </cell>
        </row>
        <row r="103">
          <cell r="A103">
            <v>65</v>
          </cell>
        </row>
        <row r="104">
          <cell r="A104">
            <v>66</v>
          </cell>
        </row>
        <row r="105">
          <cell r="A105">
            <v>67</v>
          </cell>
        </row>
        <row r="106">
          <cell r="A106">
            <v>68</v>
          </cell>
        </row>
        <row r="107">
          <cell r="A107">
            <v>69</v>
          </cell>
        </row>
        <row r="108">
          <cell r="A108">
            <v>70</v>
          </cell>
        </row>
        <row r="109">
          <cell r="A109">
            <v>71</v>
          </cell>
        </row>
        <row r="110">
          <cell r="A110">
            <v>72</v>
          </cell>
        </row>
        <row r="111">
          <cell r="A111">
            <v>73</v>
          </cell>
        </row>
        <row r="112">
          <cell r="A112">
            <v>74</v>
          </cell>
        </row>
        <row r="113">
          <cell r="A113">
            <v>75</v>
          </cell>
        </row>
        <row r="114">
          <cell r="A114">
            <v>76</v>
          </cell>
        </row>
        <row r="115">
          <cell r="A115">
            <v>77</v>
          </cell>
        </row>
        <row r="116">
          <cell r="A116">
            <v>78</v>
          </cell>
        </row>
        <row r="117">
          <cell r="A117">
            <v>79</v>
          </cell>
        </row>
        <row r="118">
          <cell r="A118">
            <v>80</v>
          </cell>
        </row>
        <row r="119">
          <cell r="A119">
            <v>81</v>
          </cell>
        </row>
        <row r="120">
          <cell r="A120">
            <v>82</v>
          </cell>
        </row>
        <row r="121">
          <cell r="A121">
            <v>83</v>
          </cell>
        </row>
        <row r="122">
          <cell r="A122">
            <v>84</v>
          </cell>
        </row>
        <row r="123">
          <cell r="A123">
            <v>85</v>
          </cell>
        </row>
        <row r="124">
          <cell r="A124">
            <v>86</v>
          </cell>
        </row>
        <row r="125">
          <cell r="A125">
            <v>87</v>
          </cell>
        </row>
        <row r="126">
          <cell r="A126">
            <v>88</v>
          </cell>
        </row>
        <row r="127">
          <cell r="A127">
            <v>89</v>
          </cell>
        </row>
        <row r="128">
          <cell r="A128">
            <v>90</v>
          </cell>
        </row>
        <row r="129">
          <cell r="A129">
            <v>91</v>
          </cell>
        </row>
        <row r="130">
          <cell r="A130">
            <v>92</v>
          </cell>
        </row>
        <row r="131">
          <cell r="A131">
            <v>93</v>
          </cell>
        </row>
        <row r="132">
          <cell r="A132">
            <v>94</v>
          </cell>
        </row>
        <row r="133">
          <cell r="A133">
            <v>95</v>
          </cell>
        </row>
        <row r="134">
          <cell r="A134">
            <v>96</v>
          </cell>
        </row>
        <row r="135">
          <cell r="A135">
            <v>97</v>
          </cell>
        </row>
        <row r="136">
          <cell r="A136">
            <v>98</v>
          </cell>
        </row>
        <row r="137">
          <cell r="A137">
            <v>99</v>
          </cell>
        </row>
        <row r="138">
          <cell r="A138">
            <v>100</v>
          </cell>
        </row>
      </sheetData>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5" zoomScaleNormal="100" zoomScaleSheetLayoutView="100" workbookViewId="0">
      <selection activeCell="C40" sqref="C40:L40"/>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1905</v>
      </c>
    </row>
    <row r="2" spans="1:27" ht="17.25" customHeight="1">
      <c r="A2" s="24"/>
    </row>
    <row r="3" spans="1:27" s="25" customFormat="1" ht="45.6" customHeight="1">
      <c r="A3" s="213" t="s">
        <v>1849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row>
    <row r="4" spans="1:27" s="25" customFormat="1" ht="30.75" customHeight="1">
      <c r="A4" s="215" t="s">
        <v>1906</v>
      </c>
      <c r="B4" s="215"/>
      <c r="C4" s="215"/>
      <c r="D4" s="215"/>
      <c r="E4" s="215"/>
      <c r="F4" s="215"/>
      <c r="G4" s="215"/>
      <c r="H4" s="215"/>
      <c r="I4" s="215"/>
      <c r="J4" s="215"/>
      <c r="K4" s="215"/>
      <c r="L4" s="215"/>
      <c r="M4" s="215"/>
      <c r="N4" s="215"/>
      <c r="O4" s="215"/>
      <c r="P4" s="215"/>
      <c r="Q4" s="215"/>
      <c r="R4" s="215"/>
      <c r="S4" s="215"/>
      <c r="T4" s="215"/>
      <c r="U4" s="215"/>
      <c r="V4" s="215"/>
      <c r="W4" s="215"/>
      <c r="X4" s="215"/>
      <c r="Y4" s="215"/>
      <c r="Z4" s="128"/>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 r="A6" s="213" t="s">
        <v>87</v>
      </c>
      <c r="B6" s="213"/>
      <c r="C6" s="213"/>
      <c r="D6" s="213"/>
      <c r="E6" s="213"/>
      <c r="F6" s="213"/>
      <c r="G6" s="213"/>
      <c r="H6" s="213"/>
      <c r="I6" s="213"/>
      <c r="J6" s="213"/>
      <c r="K6" s="213"/>
      <c r="L6" s="213"/>
      <c r="M6" s="213"/>
      <c r="N6" s="213"/>
      <c r="O6" s="213"/>
      <c r="P6" s="213"/>
      <c r="Q6" s="213"/>
      <c r="R6" s="213"/>
      <c r="S6" s="213"/>
      <c r="T6" s="213"/>
      <c r="U6" s="213"/>
      <c r="V6" s="213"/>
      <c r="W6" s="213"/>
      <c r="X6" s="213"/>
      <c r="Y6" s="213"/>
      <c r="Z6" s="124"/>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213" t="s">
        <v>1850</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214" t="s">
        <v>1907</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124"/>
      <c r="AA17" s="27"/>
    </row>
    <row r="18" spans="1:28" ht="27.75" customHeight="1" thickBot="1">
      <c r="A18" s="27"/>
      <c r="B18" s="77" t="s">
        <v>10</v>
      </c>
      <c r="C18" s="297" t="s">
        <v>46</v>
      </c>
      <c r="D18" s="298"/>
      <c r="E18" s="298"/>
      <c r="F18" s="298"/>
      <c r="G18" s="298"/>
      <c r="H18" s="298"/>
      <c r="I18" s="298"/>
      <c r="J18" s="298"/>
      <c r="K18" s="298"/>
      <c r="L18" s="299"/>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249" t="s">
        <v>0</v>
      </c>
      <c r="D22" s="249"/>
      <c r="E22" s="249"/>
      <c r="F22" s="249"/>
      <c r="G22" s="249"/>
      <c r="H22" s="249"/>
      <c r="I22" s="249"/>
      <c r="J22" s="249"/>
      <c r="K22" s="249"/>
      <c r="L22" s="250"/>
      <c r="M22" s="300"/>
      <c r="N22" s="301"/>
      <c r="O22" s="301"/>
      <c r="P22" s="301"/>
      <c r="Q22" s="301"/>
      <c r="R22" s="301"/>
      <c r="S22" s="301"/>
      <c r="T22" s="301"/>
      <c r="U22" s="301"/>
      <c r="V22" s="301"/>
      <c r="W22" s="302"/>
      <c r="X22" s="303"/>
      <c r="Y22" s="27"/>
      <c r="Z22" s="27"/>
      <c r="AA22" s="27"/>
    </row>
    <row r="23" spans="1:28" ht="20.100000000000001" customHeight="1" thickBot="1">
      <c r="A23" s="27"/>
      <c r="B23" s="32"/>
      <c r="C23" s="249" t="s">
        <v>16</v>
      </c>
      <c r="D23" s="249"/>
      <c r="E23" s="249"/>
      <c r="F23" s="249"/>
      <c r="G23" s="249"/>
      <c r="H23" s="249"/>
      <c r="I23" s="249"/>
      <c r="J23" s="249"/>
      <c r="K23" s="249"/>
      <c r="L23" s="250"/>
      <c r="M23" s="236"/>
      <c r="N23" s="237"/>
      <c r="O23" s="237"/>
      <c r="P23" s="237"/>
      <c r="Q23" s="237"/>
      <c r="R23" s="237"/>
      <c r="S23" s="237"/>
      <c r="T23" s="237"/>
      <c r="U23" s="237"/>
      <c r="V23" s="237"/>
      <c r="W23" s="237"/>
      <c r="X23" s="238"/>
      <c r="Y23" s="27"/>
      <c r="Z23" s="27"/>
      <c r="AA23" s="27"/>
      <c r="AB23" t="s">
        <v>17</v>
      </c>
    </row>
    <row r="24" spans="1:28" ht="20.100000000000001" customHeight="1" thickBot="1">
      <c r="A24" s="27"/>
      <c r="B24" s="31" t="s">
        <v>18</v>
      </c>
      <c r="C24" s="249" t="s">
        <v>19</v>
      </c>
      <c r="D24" s="249"/>
      <c r="E24" s="249"/>
      <c r="F24" s="249"/>
      <c r="G24" s="249"/>
      <c r="H24" s="249"/>
      <c r="I24" s="249"/>
      <c r="J24" s="249"/>
      <c r="K24" s="249"/>
      <c r="L24" s="250"/>
      <c r="M24" s="1"/>
      <c r="N24" s="2"/>
      <c r="O24" s="2"/>
      <c r="P24" s="134" t="s">
        <v>1830</v>
      </c>
      <c r="Q24" s="2"/>
      <c r="R24" s="2"/>
      <c r="S24" s="2"/>
      <c r="T24" s="3"/>
      <c r="U24" s="135"/>
      <c r="V24" s="136"/>
      <c r="W24" s="136"/>
      <c r="X24" s="136"/>
      <c r="Y24" s="27"/>
      <c r="Z24" s="27"/>
      <c r="AA24" s="27"/>
      <c r="AB24" t="str">
        <f>CONCATENATE(M24,N24,O24,P24,Q24,R24,S24,T24)</f>
        <v>－</v>
      </c>
    </row>
    <row r="25" spans="1:28" ht="34.5" customHeight="1">
      <c r="A25" s="27"/>
      <c r="B25" s="33"/>
      <c r="C25" s="286" t="s">
        <v>20</v>
      </c>
      <c r="D25" s="286"/>
      <c r="E25" s="286"/>
      <c r="F25" s="286"/>
      <c r="G25" s="286"/>
      <c r="H25" s="286"/>
      <c r="I25" s="286"/>
      <c r="J25" s="286"/>
      <c r="K25" s="286"/>
      <c r="L25" s="287"/>
      <c r="M25" s="288"/>
      <c r="N25" s="289"/>
      <c r="O25" s="289"/>
      <c r="P25" s="289"/>
      <c r="Q25" s="289"/>
      <c r="R25" s="289"/>
      <c r="S25" s="289"/>
      <c r="T25" s="289"/>
      <c r="U25" s="290"/>
      <c r="V25" s="290"/>
      <c r="W25" s="291"/>
      <c r="X25" s="292"/>
      <c r="Y25" s="27"/>
      <c r="Z25" s="27"/>
      <c r="AA25" s="27"/>
    </row>
    <row r="26" spans="1:28" ht="20.100000000000001" customHeight="1">
      <c r="A26" s="27"/>
      <c r="B26" s="32"/>
      <c r="C26" s="249" t="s">
        <v>21</v>
      </c>
      <c r="D26" s="249"/>
      <c r="E26" s="249"/>
      <c r="F26" s="249"/>
      <c r="G26" s="249"/>
      <c r="H26" s="249"/>
      <c r="I26" s="249"/>
      <c r="J26" s="249"/>
      <c r="K26" s="249"/>
      <c r="L26" s="250"/>
      <c r="M26" s="293"/>
      <c r="N26" s="294"/>
      <c r="O26" s="294"/>
      <c r="P26" s="294"/>
      <c r="Q26" s="294"/>
      <c r="R26" s="294"/>
      <c r="S26" s="294"/>
      <c r="T26" s="294"/>
      <c r="U26" s="294"/>
      <c r="V26" s="294"/>
      <c r="W26" s="295"/>
      <c r="X26" s="296"/>
      <c r="Y26" s="27"/>
      <c r="Z26" s="27"/>
      <c r="AA26" s="27"/>
    </row>
    <row r="27" spans="1:28" ht="20.100000000000001" customHeight="1">
      <c r="A27" s="27"/>
      <c r="B27" s="31" t="s">
        <v>22</v>
      </c>
      <c r="C27" s="249" t="s">
        <v>23</v>
      </c>
      <c r="D27" s="249"/>
      <c r="E27" s="249"/>
      <c r="F27" s="249"/>
      <c r="G27" s="249"/>
      <c r="H27" s="249"/>
      <c r="I27" s="249"/>
      <c r="J27" s="249"/>
      <c r="K27" s="249"/>
      <c r="L27" s="250"/>
      <c r="M27" s="281"/>
      <c r="N27" s="282"/>
      <c r="O27" s="282"/>
      <c r="P27" s="282"/>
      <c r="Q27" s="282"/>
      <c r="R27" s="282"/>
      <c r="S27" s="282"/>
      <c r="T27" s="282"/>
      <c r="U27" s="282"/>
      <c r="V27" s="282"/>
      <c r="W27" s="283"/>
      <c r="X27" s="284"/>
      <c r="Y27" s="27"/>
      <c r="Z27" s="27"/>
      <c r="AA27" s="27"/>
    </row>
    <row r="28" spans="1:28" ht="20.100000000000001" customHeight="1" thickBot="1">
      <c r="A28" s="27"/>
      <c r="B28" s="32"/>
      <c r="C28" s="249" t="s">
        <v>24</v>
      </c>
      <c r="D28" s="249"/>
      <c r="E28" s="249"/>
      <c r="F28" s="249"/>
      <c r="G28" s="249"/>
      <c r="H28" s="249"/>
      <c r="I28" s="249"/>
      <c r="J28" s="249"/>
      <c r="K28" s="249"/>
      <c r="L28" s="250"/>
      <c r="M28" s="275"/>
      <c r="N28" s="276"/>
      <c r="O28" s="276"/>
      <c r="P28" s="276"/>
      <c r="Q28" s="276"/>
      <c r="R28" s="276"/>
      <c r="S28" s="276"/>
      <c r="T28" s="276"/>
      <c r="U28" s="276"/>
      <c r="V28" s="276"/>
      <c r="W28" s="277"/>
      <c r="X28" s="278"/>
      <c r="Y28" s="27"/>
      <c r="Z28" s="27"/>
      <c r="AA28" s="27"/>
    </row>
    <row r="29" spans="1:28" ht="20.100000000000001" customHeight="1" thickBot="1">
      <c r="A29" s="27"/>
      <c r="B29" s="250" t="s">
        <v>1816</v>
      </c>
      <c r="C29" s="251"/>
      <c r="D29" s="251"/>
      <c r="E29" s="251"/>
      <c r="F29" s="251"/>
      <c r="G29" s="251"/>
      <c r="H29" s="251"/>
      <c r="I29" s="251"/>
      <c r="J29" s="251"/>
      <c r="K29" s="251"/>
      <c r="L29" s="252"/>
      <c r="M29" s="253"/>
      <c r="N29" s="254"/>
      <c r="O29" s="254"/>
      <c r="P29" s="254"/>
      <c r="Q29" s="254"/>
      <c r="R29" s="254"/>
      <c r="S29" s="254"/>
      <c r="T29" s="255"/>
      <c r="U29" s="135"/>
      <c r="V29" s="136"/>
      <c r="W29" s="136"/>
      <c r="X29" s="136"/>
      <c r="Y29" s="27"/>
      <c r="Z29" s="27"/>
      <c r="AA29" s="27"/>
    </row>
    <row r="30" spans="1:28" ht="20.100000000000001" customHeight="1">
      <c r="A30" s="27"/>
      <c r="B30" s="279" t="s">
        <v>25</v>
      </c>
      <c r="C30" s="249" t="s">
        <v>26</v>
      </c>
      <c r="D30" s="249"/>
      <c r="E30" s="249"/>
      <c r="F30" s="249"/>
      <c r="G30" s="249"/>
      <c r="H30" s="249"/>
      <c r="I30" s="249"/>
      <c r="J30" s="249"/>
      <c r="K30" s="249"/>
      <c r="L30" s="250"/>
      <c r="M30" s="281"/>
      <c r="N30" s="282"/>
      <c r="O30" s="282"/>
      <c r="P30" s="282"/>
      <c r="Q30" s="282"/>
      <c r="R30" s="282"/>
      <c r="S30" s="282"/>
      <c r="T30" s="282"/>
      <c r="U30" s="282"/>
      <c r="V30" s="282"/>
      <c r="W30" s="283"/>
      <c r="X30" s="284"/>
      <c r="Y30" s="27"/>
      <c r="Z30" s="27"/>
      <c r="AA30" s="27"/>
    </row>
    <row r="31" spans="1:28" ht="20.100000000000001" customHeight="1">
      <c r="A31" s="27"/>
      <c r="B31" s="280"/>
      <c r="C31" s="285" t="s">
        <v>24</v>
      </c>
      <c r="D31" s="285"/>
      <c r="E31" s="285"/>
      <c r="F31" s="285"/>
      <c r="G31" s="285"/>
      <c r="H31" s="285"/>
      <c r="I31" s="285"/>
      <c r="J31" s="285"/>
      <c r="K31" s="285"/>
      <c r="L31" s="285"/>
      <c r="M31" s="281"/>
      <c r="N31" s="282"/>
      <c r="O31" s="282"/>
      <c r="P31" s="282"/>
      <c r="Q31" s="282"/>
      <c r="R31" s="282"/>
      <c r="S31" s="282"/>
      <c r="T31" s="282"/>
      <c r="U31" s="282"/>
      <c r="V31" s="282"/>
      <c r="W31" s="283"/>
      <c r="X31" s="284"/>
      <c r="Y31" s="27"/>
      <c r="Z31" s="27"/>
      <c r="AA31" s="27"/>
    </row>
    <row r="32" spans="1:28" ht="20.100000000000001" customHeight="1">
      <c r="A32" s="27"/>
      <c r="B32" s="31" t="s">
        <v>13</v>
      </c>
      <c r="C32" s="249" t="s">
        <v>7</v>
      </c>
      <c r="D32" s="249"/>
      <c r="E32" s="249"/>
      <c r="F32" s="249"/>
      <c r="G32" s="249"/>
      <c r="H32" s="249"/>
      <c r="I32" s="249"/>
      <c r="J32" s="249"/>
      <c r="K32" s="249"/>
      <c r="L32" s="250"/>
      <c r="M32" s="267"/>
      <c r="N32" s="268"/>
      <c r="O32" s="268"/>
      <c r="P32" s="268"/>
      <c r="Q32" s="268"/>
      <c r="R32" s="268"/>
      <c r="S32" s="268"/>
      <c r="T32" s="268"/>
      <c r="U32" s="268"/>
      <c r="V32" s="268"/>
      <c r="W32" s="269"/>
      <c r="X32" s="270"/>
      <c r="Y32" s="27"/>
      <c r="Z32" s="27"/>
      <c r="AA32" s="27"/>
    </row>
    <row r="33" spans="1:41" ht="20.100000000000001" customHeight="1" thickBot="1">
      <c r="A33" s="27"/>
      <c r="B33" s="34"/>
      <c r="C33" s="249" t="s">
        <v>14</v>
      </c>
      <c r="D33" s="249"/>
      <c r="E33" s="249"/>
      <c r="F33" s="249"/>
      <c r="G33" s="249"/>
      <c r="H33" s="249"/>
      <c r="I33" s="249"/>
      <c r="J33" s="249"/>
      <c r="K33" s="249"/>
      <c r="L33" s="250"/>
      <c r="M33" s="271"/>
      <c r="N33" s="272"/>
      <c r="O33" s="272"/>
      <c r="P33" s="272"/>
      <c r="Q33" s="272"/>
      <c r="R33" s="272"/>
      <c r="S33" s="272"/>
      <c r="T33" s="272"/>
      <c r="U33" s="272"/>
      <c r="V33" s="272"/>
      <c r="W33" s="273"/>
      <c r="X33" s="274"/>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2">
      <c r="A37" s="27"/>
      <c r="B37" s="36"/>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row>
    <row r="38" spans="1:41" ht="28.5" customHeight="1">
      <c r="A38" s="27"/>
      <c r="B38" s="256" t="s">
        <v>27</v>
      </c>
      <c r="C38" s="257" t="s">
        <v>1969</v>
      </c>
      <c r="D38" s="258"/>
      <c r="E38" s="258"/>
      <c r="F38" s="258"/>
      <c r="G38" s="258"/>
      <c r="H38" s="258"/>
      <c r="I38" s="258"/>
      <c r="J38" s="258"/>
      <c r="K38" s="258"/>
      <c r="L38" s="259"/>
      <c r="M38" s="256" t="s">
        <v>28</v>
      </c>
      <c r="N38" s="256"/>
      <c r="O38" s="256"/>
      <c r="P38" s="256"/>
      <c r="Q38" s="256"/>
      <c r="R38" s="244" t="s">
        <v>32</v>
      </c>
      <c r="S38" s="245"/>
      <c r="T38" s="245"/>
      <c r="U38" s="245"/>
      <c r="V38" s="245"/>
      <c r="W38" s="246"/>
      <c r="X38" s="256" t="s">
        <v>29</v>
      </c>
      <c r="Y38" s="262" t="s">
        <v>6</v>
      </c>
      <c r="Z38" s="264" t="s">
        <v>1834</v>
      </c>
      <c r="AA38" s="125"/>
    </row>
    <row r="39" spans="1:41" ht="28.2" customHeight="1" thickBot="1">
      <c r="A39" s="27"/>
      <c r="B39" s="256"/>
      <c r="C39" s="260"/>
      <c r="D39" s="260"/>
      <c r="E39" s="260"/>
      <c r="F39" s="260"/>
      <c r="G39" s="260"/>
      <c r="H39" s="260"/>
      <c r="I39" s="260"/>
      <c r="J39" s="260"/>
      <c r="K39" s="260"/>
      <c r="L39" s="261"/>
      <c r="M39" s="241"/>
      <c r="N39" s="241"/>
      <c r="O39" s="241"/>
      <c r="P39" s="241"/>
      <c r="Q39" s="241"/>
      <c r="R39" s="240" t="s">
        <v>33</v>
      </c>
      <c r="S39" s="241"/>
      <c r="T39" s="241"/>
      <c r="U39" s="241"/>
      <c r="V39" s="241"/>
      <c r="W39" s="126" t="s">
        <v>34</v>
      </c>
      <c r="X39" s="241"/>
      <c r="Y39" s="263"/>
      <c r="Z39" s="265"/>
      <c r="AA39" s="35"/>
    </row>
    <row r="40" spans="1:41" ht="38.25" customHeight="1">
      <c r="A40" s="27"/>
      <c r="B40" s="37">
        <v>1</v>
      </c>
      <c r="C40" s="247"/>
      <c r="D40" s="248"/>
      <c r="E40" s="248"/>
      <c r="F40" s="248"/>
      <c r="G40" s="248"/>
      <c r="H40" s="248"/>
      <c r="I40" s="248"/>
      <c r="J40" s="248"/>
      <c r="K40" s="248"/>
      <c r="L40" s="248"/>
      <c r="M40" s="242"/>
      <c r="N40" s="242"/>
      <c r="O40" s="242"/>
      <c r="P40" s="242"/>
      <c r="Q40" s="242"/>
      <c r="R40" s="243"/>
      <c r="S40" s="243"/>
      <c r="T40" s="243"/>
      <c r="U40" s="243"/>
      <c r="V40" s="243"/>
      <c r="W40" s="4"/>
      <c r="X40" s="142"/>
      <c r="Y40" s="149"/>
      <c r="Z40" s="148" t="str">
        <f>IFERROR(VLOOKUP(Y40, 【参考】数式用!$A$3:$B$48, 2, FALSE), "")</f>
        <v/>
      </c>
      <c r="AA40" s="79"/>
      <c r="AC40" s="266"/>
      <c r="AD40" s="266"/>
      <c r="AE40" s="266"/>
      <c r="AF40" s="266"/>
      <c r="AG40" s="266"/>
      <c r="AH40" s="266"/>
      <c r="AI40" s="266"/>
      <c r="AJ40" s="266"/>
      <c r="AK40" s="266"/>
      <c r="AL40" s="266"/>
      <c r="AM40" s="266"/>
      <c r="AN40" s="266"/>
      <c r="AO40" s="266"/>
    </row>
    <row r="41" spans="1:41" ht="38.25" customHeight="1">
      <c r="A41" s="27"/>
      <c r="B41" s="127">
        <f>B40+1</f>
        <v>2</v>
      </c>
      <c r="C41" s="222"/>
      <c r="D41" s="223"/>
      <c r="E41" s="223"/>
      <c r="F41" s="223"/>
      <c r="G41" s="223"/>
      <c r="H41" s="223"/>
      <c r="I41" s="223"/>
      <c r="J41" s="223"/>
      <c r="K41" s="223"/>
      <c r="L41" s="224"/>
      <c r="M41" s="233"/>
      <c r="N41" s="234"/>
      <c r="O41" s="234"/>
      <c r="P41" s="234"/>
      <c r="Q41" s="235"/>
      <c r="R41" s="228"/>
      <c r="S41" s="228"/>
      <c r="T41" s="228"/>
      <c r="U41" s="228"/>
      <c r="V41" s="228"/>
      <c r="W41" s="141"/>
      <c r="X41" s="143"/>
      <c r="Y41" s="150"/>
      <c r="Z41" s="148" t="str">
        <f>IFERROR(VLOOKUP(Y41, 【参考】数式用!$A$3:$B$48, 2, FALSE), "")</f>
        <v/>
      </c>
      <c r="AA41" s="38"/>
    </row>
    <row r="42" spans="1:41" ht="38.25" customHeight="1">
      <c r="A42" s="27"/>
      <c r="B42" s="127">
        <f t="shared" ref="B42:B105" si="0">B41+1</f>
        <v>3</v>
      </c>
      <c r="C42" s="222"/>
      <c r="D42" s="223"/>
      <c r="E42" s="223"/>
      <c r="F42" s="223"/>
      <c r="G42" s="223"/>
      <c r="H42" s="223"/>
      <c r="I42" s="223"/>
      <c r="J42" s="223"/>
      <c r="K42" s="223"/>
      <c r="L42" s="224"/>
      <c r="M42" s="233"/>
      <c r="N42" s="234"/>
      <c r="O42" s="234"/>
      <c r="P42" s="234"/>
      <c r="Q42" s="235"/>
      <c r="R42" s="228"/>
      <c r="S42" s="228"/>
      <c r="T42" s="228"/>
      <c r="U42" s="228"/>
      <c r="V42" s="228"/>
      <c r="W42" s="141"/>
      <c r="X42" s="143"/>
      <c r="Y42" s="150"/>
      <c r="Z42" s="148" t="str">
        <f>IFERROR(VLOOKUP(Y42, 【参考】数式用!$A$3:$B$48, 2, FALSE), "")</f>
        <v/>
      </c>
      <c r="AA42" s="38"/>
    </row>
    <row r="43" spans="1:41" ht="38.25" customHeight="1">
      <c r="A43" s="27"/>
      <c r="B43" s="127">
        <f t="shared" si="0"/>
        <v>4</v>
      </c>
      <c r="C43" s="222"/>
      <c r="D43" s="223"/>
      <c r="E43" s="223"/>
      <c r="F43" s="223"/>
      <c r="G43" s="223"/>
      <c r="H43" s="223"/>
      <c r="I43" s="223"/>
      <c r="J43" s="223"/>
      <c r="K43" s="223"/>
      <c r="L43" s="224"/>
      <c r="M43" s="233"/>
      <c r="N43" s="234"/>
      <c r="O43" s="234"/>
      <c r="P43" s="234"/>
      <c r="Q43" s="235"/>
      <c r="R43" s="228"/>
      <c r="S43" s="228"/>
      <c r="T43" s="228"/>
      <c r="U43" s="228"/>
      <c r="V43" s="228"/>
      <c r="W43" s="141"/>
      <c r="X43" s="143"/>
      <c r="Y43" s="150"/>
      <c r="Z43" s="148" t="str">
        <f>IFERROR(VLOOKUP(Y43, 【参考】数式用!$A$3:$B$48, 2, FALSE), "")</f>
        <v/>
      </c>
      <c r="AA43" s="38"/>
    </row>
    <row r="44" spans="1:41" ht="38.25" customHeight="1">
      <c r="A44" s="27"/>
      <c r="B44" s="127">
        <f t="shared" si="0"/>
        <v>5</v>
      </c>
      <c r="C44" s="222"/>
      <c r="D44" s="223"/>
      <c r="E44" s="223"/>
      <c r="F44" s="223"/>
      <c r="G44" s="223"/>
      <c r="H44" s="223"/>
      <c r="I44" s="223"/>
      <c r="J44" s="223"/>
      <c r="K44" s="223"/>
      <c r="L44" s="224"/>
      <c r="M44" s="233"/>
      <c r="N44" s="234"/>
      <c r="O44" s="234"/>
      <c r="P44" s="234"/>
      <c r="Q44" s="235"/>
      <c r="R44" s="228"/>
      <c r="S44" s="228"/>
      <c r="T44" s="228"/>
      <c r="U44" s="228"/>
      <c r="V44" s="228"/>
      <c r="W44" s="141"/>
      <c r="X44" s="143"/>
      <c r="Y44" s="150"/>
      <c r="Z44" s="148" t="str">
        <f>IFERROR(VLOOKUP(Y44, 【参考】数式用!$A$3:$B$48, 2, FALSE), "")</f>
        <v/>
      </c>
      <c r="AA44" s="38"/>
    </row>
    <row r="45" spans="1:41" ht="38.25" customHeight="1">
      <c r="A45" s="27"/>
      <c r="B45" s="127">
        <f t="shared" si="0"/>
        <v>6</v>
      </c>
      <c r="C45" s="222"/>
      <c r="D45" s="223"/>
      <c r="E45" s="223"/>
      <c r="F45" s="223"/>
      <c r="G45" s="223"/>
      <c r="H45" s="223"/>
      <c r="I45" s="223"/>
      <c r="J45" s="223"/>
      <c r="K45" s="223"/>
      <c r="L45" s="224"/>
      <c r="M45" s="230"/>
      <c r="N45" s="231"/>
      <c r="O45" s="231"/>
      <c r="P45" s="231"/>
      <c r="Q45" s="232"/>
      <c r="R45" s="228"/>
      <c r="S45" s="228"/>
      <c r="T45" s="228"/>
      <c r="U45" s="228"/>
      <c r="V45" s="228"/>
      <c r="W45" s="141"/>
      <c r="X45" s="143"/>
      <c r="Y45" s="150"/>
      <c r="Z45" s="148" t="str">
        <f>IFERROR(VLOOKUP(Y45, 【参考】数式用!$A$3:$B$48, 2, FALSE), "")</f>
        <v/>
      </c>
      <c r="AA45" s="38"/>
    </row>
    <row r="46" spans="1:41" ht="38.25" customHeight="1">
      <c r="A46" s="27"/>
      <c r="B46" s="127">
        <f t="shared" si="0"/>
        <v>7</v>
      </c>
      <c r="C46" s="222"/>
      <c r="D46" s="223"/>
      <c r="E46" s="223"/>
      <c r="F46" s="223"/>
      <c r="G46" s="223"/>
      <c r="H46" s="223"/>
      <c r="I46" s="223"/>
      <c r="J46" s="223"/>
      <c r="K46" s="223"/>
      <c r="L46" s="224"/>
      <c r="M46" s="144"/>
      <c r="N46" s="145"/>
      <c r="O46" s="145"/>
      <c r="P46" s="145"/>
      <c r="Q46" s="146"/>
      <c r="R46" s="228"/>
      <c r="S46" s="228"/>
      <c r="T46" s="228"/>
      <c r="U46" s="228"/>
      <c r="V46" s="228"/>
      <c r="W46" s="141"/>
      <c r="X46" s="143"/>
      <c r="Y46" s="150"/>
      <c r="Z46" s="148" t="str">
        <f>IFERROR(VLOOKUP(Y46, 【参考】数式用!$A$3:$B$48, 2, FALSE), "")</f>
        <v/>
      </c>
      <c r="AA46" s="38"/>
    </row>
    <row r="47" spans="1:41" ht="38.25" customHeight="1">
      <c r="A47" s="27"/>
      <c r="B47" s="127">
        <f t="shared" si="0"/>
        <v>8</v>
      </c>
      <c r="C47" s="222"/>
      <c r="D47" s="223"/>
      <c r="E47" s="223"/>
      <c r="F47" s="223"/>
      <c r="G47" s="223"/>
      <c r="H47" s="223"/>
      <c r="I47" s="223"/>
      <c r="J47" s="223"/>
      <c r="K47" s="223"/>
      <c r="L47" s="224"/>
      <c r="M47" s="230"/>
      <c r="N47" s="231"/>
      <c r="O47" s="231"/>
      <c r="P47" s="231"/>
      <c r="Q47" s="232"/>
      <c r="R47" s="228"/>
      <c r="S47" s="228"/>
      <c r="T47" s="228"/>
      <c r="U47" s="228"/>
      <c r="V47" s="228"/>
      <c r="W47" s="141"/>
      <c r="X47" s="143"/>
      <c r="Y47" s="150"/>
      <c r="Z47" s="148" t="str">
        <f>IFERROR(VLOOKUP(Y47, 【参考】数式用!$A$3:$B$48, 2, FALSE), "")</f>
        <v/>
      </c>
      <c r="AA47" s="38"/>
    </row>
    <row r="48" spans="1:41" ht="38.25" customHeight="1">
      <c r="A48" s="27"/>
      <c r="B48" s="127">
        <f t="shared" si="0"/>
        <v>9</v>
      </c>
      <c r="C48" s="222"/>
      <c r="D48" s="223"/>
      <c r="E48" s="223"/>
      <c r="F48" s="223"/>
      <c r="G48" s="223"/>
      <c r="H48" s="223"/>
      <c r="I48" s="223"/>
      <c r="J48" s="223"/>
      <c r="K48" s="223"/>
      <c r="L48" s="224"/>
      <c r="M48" s="230"/>
      <c r="N48" s="231"/>
      <c r="O48" s="231"/>
      <c r="P48" s="231"/>
      <c r="Q48" s="232"/>
      <c r="R48" s="228"/>
      <c r="S48" s="228"/>
      <c r="T48" s="228"/>
      <c r="U48" s="228"/>
      <c r="V48" s="228"/>
      <c r="W48" s="141"/>
      <c r="X48" s="143"/>
      <c r="Y48" s="150"/>
      <c r="Z48" s="148" t="str">
        <f>IFERROR(VLOOKUP(Y48, 【参考】数式用!$A$3:$B$48, 2, FALSE), "")</f>
        <v/>
      </c>
      <c r="AA48" s="38"/>
    </row>
    <row r="49" spans="1:27" ht="38.25" customHeight="1">
      <c r="A49" s="27"/>
      <c r="B49" s="127">
        <f t="shared" si="0"/>
        <v>10</v>
      </c>
      <c r="C49" s="222"/>
      <c r="D49" s="223"/>
      <c r="E49" s="223"/>
      <c r="F49" s="223"/>
      <c r="G49" s="223"/>
      <c r="H49" s="223"/>
      <c r="I49" s="223"/>
      <c r="J49" s="223"/>
      <c r="K49" s="223"/>
      <c r="L49" s="224"/>
      <c r="M49" s="230"/>
      <c r="N49" s="231"/>
      <c r="O49" s="231"/>
      <c r="P49" s="231"/>
      <c r="Q49" s="232"/>
      <c r="R49" s="228"/>
      <c r="S49" s="228"/>
      <c r="T49" s="228"/>
      <c r="U49" s="228"/>
      <c r="V49" s="228"/>
      <c r="W49" s="141"/>
      <c r="X49" s="143"/>
      <c r="Y49" s="150"/>
      <c r="Z49" s="148" t="str">
        <f>IFERROR(VLOOKUP(Y49, 【参考】数式用!$A$3:$B$48, 2, FALSE), "")</f>
        <v/>
      </c>
      <c r="AA49" s="38"/>
    </row>
    <row r="50" spans="1:27" ht="38.25" customHeight="1">
      <c r="A50" s="27"/>
      <c r="B50" s="127">
        <f t="shared" si="0"/>
        <v>11</v>
      </c>
      <c r="C50" s="222"/>
      <c r="D50" s="223"/>
      <c r="E50" s="223"/>
      <c r="F50" s="223"/>
      <c r="G50" s="223"/>
      <c r="H50" s="223"/>
      <c r="I50" s="223"/>
      <c r="J50" s="223"/>
      <c r="K50" s="223"/>
      <c r="L50" s="224"/>
      <c r="M50" s="230"/>
      <c r="N50" s="231"/>
      <c r="O50" s="231"/>
      <c r="P50" s="231"/>
      <c r="Q50" s="232"/>
      <c r="R50" s="228"/>
      <c r="S50" s="228"/>
      <c r="T50" s="228"/>
      <c r="U50" s="228"/>
      <c r="V50" s="228"/>
      <c r="W50" s="141"/>
      <c r="X50" s="143"/>
      <c r="Y50" s="150"/>
      <c r="Z50" s="148" t="str">
        <f>IFERROR(VLOOKUP(Y50, 【参考】数式用!$A$3:$B$48, 2, FALSE), "")</f>
        <v/>
      </c>
      <c r="AA50" s="38"/>
    </row>
    <row r="51" spans="1:27" ht="38.25" customHeight="1">
      <c r="A51" s="27"/>
      <c r="B51" s="127">
        <f t="shared" si="0"/>
        <v>12</v>
      </c>
      <c r="C51" s="222"/>
      <c r="D51" s="223"/>
      <c r="E51" s="223"/>
      <c r="F51" s="223"/>
      <c r="G51" s="223"/>
      <c r="H51" s="223"/>
      <c r="I51" s="223"/>
      <c r="J51" s="223"/>
      <c r="K51" s="223"/>
      <c r="L51" s="224"/>
      <c r="M51" s="230"/>
      <c r="N51" s="231"/>
      <c r="O51" s="231"/>
      <c r="P51" s="231"/>
      <c r="Q51" s="232"/>
      <c r="R51" s="228"/>
      <c r="S51" s="228"/>
      <c r="T51" s="228"/>
      <c r="U51" s="228"/>
      <c r="V51" s="228"/>
      <c r="W51" s="141"/>
      <c r="X51" s="143"/>
      <c r="Y51" s="150"/>
      <c r="Z51" s="148" t="str">
        <f>IFERROR(VLOOKUP(Y51, 【参考】数式用!$A$3:$B$48, 2, FALSE), "")</f>
        <v/>
      </c>
      <c r="AA51" s="38"/>
    </row>
    <row r="52" spans="1:27" ht="38.25" customHeight="1">
      <c r="A52" s="27"/>
      <c r="B52" s="127">
        <f t="shared" si="0"/>
        <v>13</v>
      </c>
      <c r="C52" s="222"/>
      <c r="D52" s="223"/>
      <c r="E52" s="223"/>
      <c r="F52" s="223"/>
      <c r="G52" s="223"/>
      <c r="H52" s="223"/>
      <c r="I52" s="223"/>
      <c r="J52" s="223"/>
      <c r="K52" s="223"/>
      <c r="L52" s="224"/>
      <c r="M52" s="228"/>
      <c r="N52" s="228"/>
      <c r="O52" s="228"/>
      <c r="P52" s="228"/>
      <c r="Q52" s="228"/>
      <c r="R52" s="228"/>
      <c r="S52" s="228"/>
      <c r="T52" s="228"/>
      <c r="U52" s="228"/>
      <c r="V52" s="228"/>
      <c r="W52" s="141"/>
      <c r="X52" s="143"/>
      <c r="Y52" s="150"/>
      <c r="Z52" s="148" t="str">
        <f>IFERROR(VLOOKUP(Y52, 【参考】数式用!$A$3:$B$48, 2, FALSE), "")</f>
        <v/>
      </c>
      <c r="AA52" s="38"/>
    </row>
    <row r="53" spans="1:27" ht="38.25" customHeight="1">
      <c r="A53" s="27"/>
      <c r="B53" s="127">
        <f t="shared" si="0"/>
        <v>14</v>
      </c>
      <c r="C53" s="216"/>
      <c r="D53" s="217"/>
      <c r="E53" s="217"/>
      <c r="F53" s="217"/>
      <c r="G53" s="217"/>
      <c r="H53" s="217"/>
      <c r="I53" s="217"/>
      <c r="J53" s="217"/>
      <c r="K53" s="217"/>
      <c r="L53" s="218"/>
      <c r="M53" s="228"/>
      <c r="N53" s="228"/>
      <c r="O53" s="228"/>
      <c r="P53" s="228"/>
      <c r="Q53" s="228"/>
      <c r="R53" s="228"/>
      <c r="S53" s="228"/>
      <c r="T53" s="228"/>
      <c r="U53" s="228"/>
      <c r="V53" s="228"/>
      <c r="W53" s="141"/>
      <c r="X53" s="143"/>
      <c r="Y53" s="150"/>
      <c r="Z53" s="148" t="str">
        <f>IFERROR(VLOOKUP(Y53, 【参考】数式用!$A$3:$B$48, 2, FALSE), "")</f>
        <v/>
      </c>
      <c r="AA53" s="38"/>
    </row>
    <row r="54" spans="1:27" ht="38.25" customHeight="1">
      <c r="A54" s="27"/>
      <c r="B54" s="127">
        <f t="shared" si="0"/>
        <v>15</v>
      </c>
      <c r="C54" s="225"/>
      <c r="D54" s="226"/>
      <c r="E54" s="226"/>
      <c r="F54" s="226"/>
      <c r="G54" s="226"/>
      <c r="H54" s="226"/>
      <c r="I54" s="226"/>
      <c r="J54" s="226"/>
      <c r="K54" s="226"/>
      <c r="L54" s="227"/>
      <c r="M54" s="228"/>
      <c r="N54" s="228"/>
      <c r="O54" s="228"/>
      <c r="P54" s="228"/>
      <c r="Q54" s="228"/>
      <c r="R54" s="228"/>
      <c r="S54" s="228"/>
      <c r="T54" s="228"/>
      <c r="U54" s="228"/>
      <c r="V54" s="228"/>
      <c r="W54" s="141"/>
      <c r="X54" s="143"/>
      <c r="Y54" s="150"/>
      <c r="Z54" s="148" t="str">
        <f>IFERROR(VLOOKUP(Y54, 【参考】数式用!$A$3:$B$48, 2, FALSE), "")</f>
        <v/>
      </c>
      <c r="AA54" s="38"/>
    </row>
    <row r="55" spans="1:27" ht="38.25" customHeight="1">
      <c r="A55" s="27"/>
      <c r="B55" s="127">
        <f t="shared" si="0"/>
        <v>16</v>
      </c>
      <c r="C55" s="216"/>
      <c r="D55" s="217"/>
      <c r="E55" s="217"/>
      <c r="F55" s="217"/>
      <c r="G55" s="217"/>
      <c r="H55" s="217"/>
      <c r="I55" s="217"/>
      <c r="J55" s="217"/>
      <c r="K55" s="217"/>
      <c r="L55" s="218"/>
      <c r="M55" s="228"/>
      <c r="N55" s="228"/>
      <c r="O55" s="228"/>
      <c r="P55" s="228"/>
      <c r="Q55" s="228"/>
      <c r="R55" s="228"/>
      <c r="S55" s="228"/>
      <c r="T55" s="228"/>
      <c r="U55" s="228"/>
      <c r="V55" s="228"/>
      <c r="W55" s="141"/>
      <c r="X55" s="143"/>
      <c r="Y55" s="150"/>
      <c r="Z55" s="148" t="str">
        <f>IFERROR(VLOOKUP(Y55, 【参考】数式用!$A$3:$B$48, 2, FALSE), "")</f>
        <v/>
      </c>
      <c r="AA55" s="38"/>
    </row>
    <row r="56" spans="1:27" ht="38.25" customHeight="1">
      <c r="A56" s="27"/>
      <c r="B56" s="127">
        <f t="shared" si="0"/>
        <v>17</v>
      </c>
      <c r="C56" s="216"/>
      <c r="D56" s="217"/>
      <c r="E56" s="217"/>
      <c r="F56" s="217"/>
      <c r="G56" s="217"/>
      <c r="H56" s="217"/>
      <c r="I56" s="217"/>
      <c r="J56" s="217"/>
      <c r="K56" s="217"/>
      <c r="L56" s="218"/>
      <c r="M56" s="228"/>
      <c r="N56" s="228"/>
      <c r="O56" s="228"/>
      <c r="P56" s="228"/>
      <c r="Q56" s="228"/>
      <c r="R56" s="228"/>
      <c r="S56" s="228"/>
      <c r="T56" s="228"/>
      <c r="U56" s="228"/>
      <c r="V56" s="228"/>
      <c r="W56" s="141"/>
      <c r="X56" s="143"/>
      <c r="Y56" s="150"/>
      <c r="Z56" s="148" t="str">
        <f>IFERROR(VLOOKUP(Y56, 【参考】数式用!$A$3:$B$48, 2, FALSE), "")</f>
        <v/>
      </c>
      <c r="AA56" s="38"/>
    </row>
    <row r="57" spans="1:27" ht="38.25" customHeight="1">
      <c r="A57" s="27"/>
      <c r="B57" s="127">
        <f t="shared" si="0"/>
        <v>18</v>
      </c>
      <c r="C57" s="216"/>
      <c r="D57" s="217"/>
      <c r="E57" s="217"/>
      <c r="F57" s="217"/>
      <c r="G57" s="217"/>
      <c r="H57" s="217"/>
      <c r="I57" s="217"/>
      <c r="J57" s="217"/>
      <c r="K57" s="217"/>
      <c r="L57" s="218"/>
      <c r="M57" s="228"/>
      <c r="N57" s="228"/>
      <c r="O57" s="228"/>
      <c r="P57" s="228"/>
      <c r="Q57" s="228"/>
      <c r="R57" s="228"/>
      <c r="S57" s="228"/>
      <c r="T57" s="228"/>
      <c r="U57" s="228"/>
      <c r="V57" s="228"/>
      <c r="W57" s="141"/>
      <c r="X57" s="143"/>
      <c r="Y57" s="150"/>
      <c r="Z57" s="148" t="str">
        <f>IFERROR(VLOOKUP(Y57, 【参考】数式用!$A$3:$B$48, 2, FALSE), "")</f>
        <v/>
      </c>
      <c r="AA57" s="38"/>
    </row>
    <row r="58" spans="1:27" ht="38.25" customHeight="1">
      <c r="A58" s="27"/>
      <c r="B58" s="127">
        <f t="shared" si="0"/>
        <v>19</v>
      </c>
      <c r="C58" s="216"/>
      <c r="D58" s="217"/>
      <c r="E58" s="217"/>
      <c r="F58" s="217"/>
      <c r="G58" s="217"/>
      <c r="H58" s="217"/>
      <c r="I58" s="217"/>
      <c r="J58" s="217"/>
      <c r="K58" s="217"/>
      <c r="L58" s="218"/>
      <c r="M58" s="228"/>
      <c r="N58" s="228"/>
      <c r="O58" s="228"/>
      <c r="P58" s="228"/>
      <c r="Q58" s="228"/>
      <c r="R58" s="228"/>
      <c r="S58" s="228"/>
      <c r="T58" s="228"/>
      <c r="U58" s="228"/>
      <c r="V58" s="228"/>
      <c r="W58" s="141"/>
      <c r="X58" s="143"/>
      <c r="Y58" s="150"/>
      <c r="Z58" s="148" t="str">
        <f>IFERROR(VLOOKUP(Y58, 【参考】数式用!$A$3:$B$48, 2, FALSE), "")</f>
        <v/>
      </c>
      <c r="AA58" s="38"/>
    </row>
    <row r="59" spans="1:27" ht="38.25" customHeight="1">
      <c r="A59" s="27"/>
      <c r="B59" s="127">
        <f t="shared" si="0"/>
        <v>20</v>
      </c>
      <c r="C59" s="216"/>
      <c r="D59" s="217"/>
      <c r="E59" s="217"/>
      <c r="F59" s="217"/>
      <c r="G59" s="217"/>
      <c r="H59" s="217"/>
      <c r="I59" s="217"/>
      <c r="J59" s="217"/>
      <c r="K59" s="217"/>
      <c r="L59" s="218"/>
      <c r="M59" s="228"/>
      <c r="N59" s="228"/>
      <c r="O59" s="228"/>
      <c r="P59" s="228"/>
      <c r="Q59" s="228"/>
      <c r="R59" s="228"/>
      <c r="S59" s="228"/>
      <c r="T59" s="228"/>
      <c r="U59" s="228"/>
      <c r="V59" s="228"/>
      <c r="W59" s="141"/>
      <c r="X59" s="143"/>
      <c r="Y59" s="150"/>
      <c r="Z59" s="148" t="str">
        <f>IFERROR(VLOOKUP(Y59, 【参考】数式用!$A$3:$B$48, 2, FALSE), "")</f>
        <v/>
      </c>
      <c r="AA59" s="38"/>
    </row>
    <row r="60" spans="1:27" ht="38.25" customHeight="1">
      <c r="A60" s="27"/>
      <c r="B60" s="127">
        <f t="shared" si="0"/>
        <v>21</v>
      </c>
      <c r="C60" s="216"/>
      <c r="D60" s="217"/>
      <c r="E60" s="217"/>
      <c r="F60" s="217"/>
      <c r="G60" s="217"/>
      <c r="H60" s="217"/>
      <c r="I60" s="217"/>
      <c r="J60" s="217"/>
      <c r="K60" s="217"/>
      <c r="L60" s="218"/>
      <c r="M60" s="228"/>
      <c r="N60" s="228"/>
      <c r="O60" s="228"/>
      <c r="P60" s="228"/>
      <c r="Q60" s="228"/>
      <c r="R60" s="228"/>
      <c r="S60" s="228"/>
      <c r="T60" s="228"/>
      <c r="U60" s="228"/>
      <c r="V60" s="228"/>
      <c r="W60" s="141"/>
      <c r="X60" s="143"/>
      <c r="Y60" s="150"/>
      <c r="Z60" s="148" t="str">
        <f>IFERROR(VLOOKUP(Y60, 【参考】数式用!$A$3:$B$48, 2, FALSE), "")</f>
        <v/>
      </c>
      <c r="AA60" s="38"/>
    </row>
    <row r="61" spans="1:27" ht="38.25" customHeight="1">
      <c r="A61" s="27"/>
      <c r="B61" s="127">
        <f t="shared" si="0"/>
        <v>22</v>
      </c>
      <c r="C61" s="216"/>
      <c r="D61" s="217"/>
      <c r="E61" s="217"/>
      <c r="F61" s="217"/>
      <c r="G61" s="217"/>
      <c r="H61" s="217"/>
      <c r="I61" s="217"/>
      <c r="J61" s="217"/>
      <c r="K61" s="217"/>
      <c r="L61" s="218"/>
      <c r="M61" s="228"/>
      <c r="N61" s="228"/>
      <c r="O61" s="228"/>
      <c r="P61" s="228"/>
      <c r="Q61" s="228"/>
      <c r="R61" s="228"/>
      <c r="S61" s="228"/>
      <c r="T61" s="228"/>
      <c r="U61" s="228"/>
      <c r="V61" s="228"/>
      <c r="W61" s="141"/>
      <c r="X61" s="143"/>
      <c r="Y61" s="150"/>
      <c r="Z61" s="148" t="str">
        <f>IFERROR(VLOOKUP(Y61, 【参考】数式用!$A$3:$B$48, 2, FALSE), "")</f>
        <v/>
      </c>
      <c r="AA61" s="38"/>
    </row>
    <row r="62" spans="1:27" ht="38.25" customHeight="1">
      <c r="A62" s="27"/>
      <c r="B62" s="127">
        <f t="shared" si="0"/>
        <v>23</v>
      </c>
      <c r="C62" s="216"/>
      <c r="D62" s="217"/>
      <c r="E62" s="217"/>
      <c r="F62" s="217"/>
      <c r="G62" s="217"/>
      <c r="H62" s="217"/>
      <c r="I62" s="217"/>
      <c r="J62" s="217"/>
      <c r="K62" s="217"/>
      <c r="L62" s="218"/>
      <c r="M62" s="228"/>
      <c r="N62" s="228"/>
      <c r="O62" s="228"/>
      <c r="P62" s="228"/>
      <c r="Q62" s="228"/>
      <c r="R62" s="228"/>
      <c r="S62" s="228"/>
      <c r="T62" s="228"/>
      <c r="U62" s="228"/>
      <c r="V62" s="228"/>
      <c r="W62" s="141"/>
      <c r="X62" s="143"/>
      <c r="Y62" s="150"/>
      <c r="Z62" s="148" t="str">
        <f>IFERROR(VLOOKUP(Y62, 【参考】数式用!$A$3:$B$48, 2, FALSE), "")</f>
        <v/>
      </c>
      <c r="AA62" s="38"/>
    </row>
    <row r="63" spans="1:27" ht="38.25" customHeight="1">
      <c r="A63" s="27"/>
      <c r="B63" s="127">
        <f t="shared" si="0"/>
        <v>24</v>
      </c>
      <c r="C63" s="216"/>
      <c r="D63" s="217"/>
      <c r="E63" s="217"/>
      <c r="F63" s="217"/>
      <c r="G63" s="217"/>
      <c r="H63" s="217"/>
      <c r="I63" s="217"/>
      <c r="J63" s="217"/>
      <c r="K63" s="217"/>
      <c r="L63" s="218"/>
      <c r="M63" s="228"/>
      <c r="N63" s="228"/>
      <c r="O63" s="228"/>
      <c r="P63" s="228"/>
      <c r="Q63" s="228"/>
      <c r="R63" s="228"/>
      <c r="S63" s="228"/>
      <c r="T63" s="228"/>
      <c r="U63" s="228"/>
      <c r="V63" s="228"/>
      <c r="W63" s="141"/>
      <c r="X63" s="143"/>
      <c r="Y63" s="150"/>
      <c r="Z63" s="148" t="str">
        <f>IFERROR(VLOOKUP(Y63, 【参考】数式用!$A$3:$B$48, 2, FALSE), "")</f>
        <v/>
      </c>
      <c r="AA63" s="38"/>
    </row>
    <row r="64" spans="1:27" ht="38.25" customHeight="1">
      <c r="A64" s="27"/>
      <c r="B64" s="127">
        <f t="shared" si="0"/>
        <v>25</v>
      </c>
      <c r="C64" s="216"/>
      <c r="D64" s="217"/>
      <c r="E64" s="217"/>
      <c r="F64" s="217"/>
      <c r="G64" s="217"/>
      <c r="H64" s="217"/>
      <c r="I64" s="217"/>
      <c r="J64" s="217"/>
      <c r="K64" s="217"/>
      <c r="L64" s="218"/>
      <c r="M64" s="228"/>
      <c r="N64" s="228"/>
      <c r="O64" s="228"/>
      <c r="P64" s="228"/>
      <c r="Q64" s="228"/>
      <c r="R64" s="228"/>
      <c r="S64" s="228"/>
      <c r="T64" s="228"/>
      <c r="U64" s="228"/>
      <c r="V64" s="228"/>
      <c r="W64" s="141"/>
      <c r="X64" s="143"/>
      <c r="Y64" s="150"/>
      <c r="Z64" s="148" t="str">
        <f>IFERROR(VLOOKUP(Y64, 【参考】数式用!$A$3:$B$48, 2, FALSE), "")</f>
        <v/>
      </c>
      <c r="AA64" s="38"/>
    </row>
    <row r="65" spans="1:27" ht="38.25" customHeight="1">
      <c r="A65" s="27"/>
      <c r="B65" s="127">
        <f t="shared" si="0"/>
        <v>26</v>
      </c>
      <c r="C65" s="216"/>
      <c r="D65" s="217"/>
      <c r="E65" s="217"/>
      <c r="F65" s="217"/>
      <c r="G65" s="217"/>
      <c r="H65" s="217"/>
      <c r="I65" s="217"/>
      <c r="J65" s="217"/>
      <c r="K65" s="217"/>
      <c r="L65" s="218"/>
      <c r="M65" s="228"/>
      <c r="N65" s="228"/>
      <c r="O65" s="228"/>
      <c r="P65" s="228"/>
      <c r="Q65" s="228"/>
      <c r="R65" s="228"/>
      <c r="S65" s="228"/>
      <c r="T65" s="228"/>
      <c r="U65" s="228"/>
      <c r="V65" s="228"/>
      <c r="W65" s="141"/>
      <c r="X65" s="143"/>
      <c r="Y65" s="150"/>
      <c r="Z65" s="148" t="str">
        <f>IFERROR(VLOOKUP(Y65, 【参考】数式用!$A$3:$B$48, 2, FALSE), "")</f>
        <v/>
      </c>
      <c r="AA65" s="38"/>
    </row>
    <row r="66" spans="1:27" ht="38.25" customHeight="1">
      <c r="A66" s="27"/>
      <c r="B66" s="127">
        <f t="shared" si="0"/>
        <v>27</v>
      </c>
      <c r="C66" s="216"/>
      <c r="D66" s="217"/>
      <c r="E66" s="217"/>
      <c r="F66" s="217"/>
      <c r="G66" s="217"/>
      <c r="H66" s="217"/>
      <c r="I66" s="217"/>
      <c r="J66" s="217"/>
      <c r="K66" s="217"/>
      <c r="L66" s="218"/>
      <c r="M66" s="228"/>
      <c r="N66" s="228"/>
      <c r="O66" s="228"/>
      <c r="P66" s="228"/>
      <c r="Q66" s="228"/>
      <c r="R66" s="228"/>
      <c r="S66" s="228"/>
      <c r="T66" s="228"/>
      <c r="U66" s="228"/>
      <c r="V66" s="228"/>
      <c r="W66" s="141"/>
      <c r="X66" s="143"/>
      <c r="Y66" s="150"/>
      <c r="Z66" s="148" t="str">
        <f>IFERROR(VLOOKUP(Y66, 【参考】数式用!$A$3:$B$48, 2, FALSE), "")</f>
        <v/>
      </c>
      <c r="AA66" s="38"/>
    </row>
    <row r="67" spans="1:27" ht="38.25" customHeight="1">
      <c r="A67" s="27"/>
      <c r="B67" s="127">
        <f t="shared" si="0"/>
        <v>28</v>
      </c>
      <c r="C67" s="216"/>
      <c r="D67" s="217"/>
      <c r="E67" s="217"/>
      <c r="F67" s="217"/>
      <c r="G67" s="217"/>
      <c r="H67" s="217"/>
      <c r="I67" s="217"/>
      <c r="J67" s="217"/>
      <c r="K67" s="217"/>
      <c r="L67" s="218"/>
      <c r="M67" s="228"/>
      <c r="N67" s="228"/>
      <c r="O67" s="228"/>
      <c r="P67" s="228"/>
      <c r="Q67" s="228"/>
      <c r="R67" s="228"/>
      <c r="S67" s="228"/>
      <c r="T67" s="228"/>
      <c r="U67" s="228"/>
      <c r="V67" s="228"/>
      <c r="W67" s="141"/>
      <c r="X67" s="143"/>
      <c r="Y67" s="150"/>
      <c r="Z67" s="148" t="str">
        <f>IFERROR(VLOOKUP(Y67, 【参考】数式用!$A$3:$B$48, 2, FALSE), "")</f>
        <v/>
      </c>
      <c r="AA67" s="38"/>
    </row>
    <row r="68" spans="1:27" ht="38.25" customHeight="1">
      <c r="A68" s="27"/>
      <c r="B68" s="127">
        <f t="shared" si="0"/>
        <v>29</v>
      </c>
      <c r="C68" s="216"/>
      <c r="D68" s="217"/>
      <c r="E68" s="217"/>
      <c r="F68" s="217"/>
      <c r="G68" s="217"/>
      <c r="H68" s="217"/>
      <c r="I68" s="217"/>
      <c r="J68" s="217"/>
      <c r="K68" s="217"/>
      <c r="L68" s="218"/>
      <c r="M68" s="228"/>
      <c r="N68" s="228"/>
      <c r="O68" s="228"/>
      <c r="P68" s="228"/>
      <c r="Q68" s="228"/>
      <c r="R68" s="228"/>
      <c r="S68" s="228"/>
      <c r="T68" s="228"/>
      <c r="U68" s="228"/>
      <c r="V68" s="228"/>
      <c r="W68" s="141"/>
      <c r="X68" s="143"/>
      <c r="Y68" s="150"/>
      <c r="Z68" s="148" t="str">
        <f>IFERROR(VLOOKUP(Y68, 【参考】数式用!$A$3:$B$48, 2, FALSE), "")</f>
        <v/>
      </c>
      <c r="AA68" s="38"/>
    </row>
    <row r="69" spans="1:27" ht="38.25" customHeight="1">
      <c r="A69" s="27"/>
      <c r="B69" s="127">
        <f t="shared" si="0"/>
        <v>30</v>
      </c>
      <c r="C69" s="216"/>
      <c r="D69" s="217"/>
      <c r="E69" s="217"/>
      <c r="F69" s="217"/>
      <c r="G69" s="217"/>
      <c r="H69" s="217"/>
      <c r="I69" s="217"/>
      <c r="J69" s="217"/>
      <c r="K69" s="217"/>
      <c r="L69" s="218"/>
      <c r="M69" s="228"/>
      <c r="N69" s="228"/>
      <c r="O69" s="228"/>
      <c r="P69" s="228"/>
      <c r="Q69" s="228"/>
      <c r="R69" s="228"/>
      <c r="S69" s="228"/>
      <c r="T69" s="228"/>
      <c r="U69" s="228"/>
      <c r="V69" s="228"/>
      <c r="W69" s="141"/>
      <c r="X69" s="143"/>
      <c r="Y69" s="150"/>
      <c r="Z69" s="148" t="str">
        <f>IFERROR(VLOOKUP(Y69, 【参考】数式用!$A$3:$B$48, 2, FALSE), "")</f>
        <v/>
      </c>
      <c r="AA69" s="38"/>
    </row>
    <row r="70" spans="1:27" ht="38.25" customHeight="1">
      <c r="A70" s="27"/>
      <c r="B70" s="127">
        <f t="shared" si="0"/>
        <v>31</v>
      </c>
      <c r="C70" s="216"/>
      <c r="D70" s="217"/>
      <c r="E70" s="217"/>
      <c r="F70" s="217"/>
      <c r="G70" s="217"/>
      <c r="H70" s="217"/>
      <c r="I70" s="217"/>
      <c r="J70" s="217"/>
      <c r="K70" s="217"/>
      <c r="L70" s="218"/>
      <c r="M70" s="228"/>
      <c r="N70" s="228"/>
      <c r="O70" s="228"/>
      <c r="P70" s="228"/>
      <c r="Q70" s="228"/>
      <c r="R70" s="228"/>
      <c r="S70" s="228"/>
      <c r="T70" s="228"/>
      <c r="U70" s="228"/>
      <c r="V70" s="228"/>
      <c r="W70" s="141"/>
      <c r="X70" s="143"/>
      <c r="Y70" s="150"/>
      <c r="Z70" s="148" t="str">
        <f>IFERROR(VLOOKUP(Y70, 【参考】数式用!$A$3:$B$48, 2, FALSE), "")</f>
        <v/>
      </c>
      <c r="AA70" s="38"/>
    </row>
    <row r="71" spans="1:27" ht="38.25" customHeight="1">
      <c r="A71" s="27"/>
      <c r="B71" s="127">
        <f t="shared" si="0"/>
        <v>32</v>
      </c>
      <c r="C71" s="216"/>
      <c r="D71" s="217"/>
      <c r="E71" s="217"/>
      <c r="F71" s="217"/>
      <c r="G71" s="217"/>
      <c r="H71" s="217"/>
      <c r="I71" s="217"/>
      <c r="J71" s="217"/>
      <c r="K71" s="217"/>
      <c r="L71" s="218"/>
      <c r="M71" s="228"/>
      <c r="N71" s="228"/>
      <c r="O71" s="228"/>
      <c r="P71" s="228"/>
      <c r="Q71" s="228"/>
      <c r="R71" s="228"/>
      <c r="S71" s="228"/>
      <c r="T71" s="228"/>
      <c r="U71" s="228"/>
      <c r="V71" s="228"/>
      <c r="W71" s="141"/>
      <c r="X71" s="143"/>
      <c r="Y71" s="150"/>
      <c r="Z71" s="148" t="str">
        <f>IFERROR(VLOOKUP(Y71, 【参考】数式用!$A$3:$B$48, 2, FALSE), "")</f>
        <v/>
      </c>
      <c r="AA71" s="38"/>
    </row>
    <row r="72" spans="1:27" ht="38.25" customHeight="1">
      <c r="A72" s="27"/>
      <c r="B72" s="127">
        <f t="shared" si="0"/>
        <v>33</v>
      </c>
      <c r="C72" s="216"/>
      <c r="D72" s="217"/>
      <c r="E72" s="217"/>
      <c r="F72" s="217"/>
      <c r="G72" s="217"/>
      <c r="H72" s="217"/>
      <c r="I72" s="217"/>
      <c r="J72" s="217"/>
      <c r="K72" s="217"/>
      <c r="L72" s="218"/>
      <c r="M72" s="228"/>
      <c r="N72" s="228"/>
      <c r="O72" s="228"/>
      <c r="P72" s="228"/>
      <c r="Q72" s="228"/>
      <c r="R72" s="228"/>
      <c r="S72" s="228"/>
      <c r="T72" s="228"/>
      <c r="U72" s="228"/>
      <c r="V72" s="228"/>
      <c r="W72" s="141"/>
      <c r="X72" s="143"/>
      <c r="Y72" s="150"/>
      <c r="Z72" s="148" t="str">
        <f>IFERROR(VLOOKUP(Y72, 【参考】数式用!$A$3:$B$48, 2, FALSE), "")</f>
        <v/>
      </c>
      <c r="AA72" s="38"/>
    </row>
    <row r="73" spans="1:27" ht="38.25" customHeight="1">
      <c r="A73" s="27"/>
      <c r="B73" s="127">
        <f t="shared" si="0"/>
        <v>34</v>
      </c>
      <c r="C73" s="216"/>
      <c r="D73" s="217"/>
      <c r="E73" s="217"/>
      <c r="F73" s="217"/>
      <c r="G73" s="217"/>
      <c r="H73" s="217"/>
      <c r="I73" s="217"/>
      <c r="J73" s="217"/>
      <c r="K73" s="217"/>
      <c r="L73" s="218"/>
      <c r="M73" s="228"/>
      <c r="N73" s="228"/>
      <c r="O73" s="228"/>
      <c r="P73" s="228"/>
      <c r="Q73" s="228"/>
      <c r="R73" s="228"/>
      <c r="S73" s="228"/>
      <c r="T73" s="228"/>
      <c r="U73" s="228"/>
      <c r="V73" s="228"/>
      <c r="W73" s="141"/>
      <c r="X73" s="143"/>
      <c r="Y73" s="150"/>
      <c r="Z73" s="148" t="str">
        <f>IFERROR(VLOOKUP(Y73, 【参考】数式用!$A$3:$B$48, 2, FALSE), "")</f>
        <v/>
      </c>
      <c r="AA73" s="38"/>
    </row>
    <row r="74" spans="1:27" ht="38.25" customHeight="1">
      <c r="A74" s="27"/>
      <c r="B74" s="127">
        <f t="shared" si="0"/>
        <v>35</v>
      </c>
      <c r="C74" s="216"/>
      <c r="D74" s="217"/>
      <c r="E74" s="217"/>
      <c r="F74" s="217"/>
      <c r="G74" s="217"/>
      <c r="H74" s="217"/>
      <c r="I74" s="217"/>
      <c r="J74" s="217"/>
      <c r="K74" s="217"/>
      <c r="L74" s="218"/>
      <c r="M74" s="228"/>
      <c r="N74" s="228"/>
      <c r="O74" s="228"/>
      <c r="P74" s="228"/>
      <c r="Q74" s="228"/>
      <c r="R74" s="228"/>
      <c r="S74" s="228"/>
      <c r="T74" s="228"/>
      <c r="U74" s="228"/>
      <c r="V74" s="228"/>
      <c r="W74" s="141"/>
      <c r="X74" s="143"/>
      <c r="Y74" s="150"/>
      <c r="Z74" s="148" t="str">
        <f>IFERROR(VLOOKUP(Y74, 【参考】数式用!$A$3:$B$48, 2, FALSE), "")</f>
        <v/>
      </c>
      <c r="AA74" s="38"/>
    </row>
    <row r="75" spans="1:27" ht="38.25" customHeight="1">
      <c r="A75" s="27"/>
      <c r="B75" s="127">
        <f t="shared" si="0"/>
        <v>36</v>
      </c>
      <c r="C75" s="216"/>
      <c r="D75" s="217"/>
      <c r="E75" s="217"/>
      <c r="F75" s="217"/>
      <c r="G75" s="217"/>
      <c r="H75" s="217"/>
      <c r="I75" s="217"/>
      <c r="J75" s="217"/>
      <c r="K75" s="217"/>
      <c r="L75" s="218"/>
      <c r="M75" s="228"/>
      <c r="N75" s="228"/>
      <c r="O75" s="228"/>
      <c r="P75" s="228"/>
      <c r="Q75" s="228"/>
      <c r="R75" s="228"/>
      <c r="S75" s="228"/>
      <c r="T75" s="228"/>
      <c r="U75" s="228"/>
      <c r="V75" s="228"/>
      <c r="W75" s="141"/>
      <c r="X75" s="143"/>
      <c r="Y75" s="150"/>
      <c r="Z75" s="148" t="str">
        <f>IFERROR(VLOOKUP(Y75, 【参考】数式用!$A$3:$B$48, 2, FALSE), "")</f>
        <v/>
      </c>
      <c r="AA75" s="38"/>
    </row>
    <row r="76" spans="1:27" ht="38.25" customHeight="1">
      <c r="A76" s="27"/>
      <c r="B76" s="127">
        <f t="shared" si="0"/>
        <v>37</v>
      </c>
      <c r="C76" s="216"/>
      <c r="D76" s="217"/>
      <c r="E76" s="217"/>
      <c r="F76" s="217"/>
      <c r="G76" s="217"/>
      <c r="H76" s="217"/>
      <c r="I76" s="217"/>
      <c r="J76" s="217"/>
      <c r="K76" s="217"/>
      <c r="L76" s="218"/>
      <c r="M76" s="228"/>
      <c r="N76" s="228"/>
      <c r="O76" s="228"/>
      <c r="P76" s="228"/>
      <c r="Q76" s="228"/>
      <c r="R76" s="228"/>
      <c r="S76" s="228"/>
      <c r="T76" s="228"/>
      <c r="U76" s="228"/>
      <c r="V76" s="228"/>
      <c r="W76" s="141"/>
      <c r="X76" s="143"/>
      <c r="Y76" s="150"/>
      <c r="Z76" s="148" t="str">
        <f>IFERROR(VLOOKUP(Y76, 【参考】数式用!$A$3:$B$48, 2, FALSE), "")</f>
        <v/>
      </c>
      <c r="AA76" s="38"/>
    </row>
    <row r="77" spans="1:27" ht="38.25" customHeight="1">
      <c r="A77" s="27"/>
      <c r="B77" s="127">
        <f t="shared" si="0"/>
        <v>38</v>
      </c>
      <c r="C77" s="216"/>
      <c r="D77" s="217"/>
      <c r="E77" s="217"/>
      <c r="F77" s="217"/>
      <c r="G77" s="217"/>
      <c r="H77" s="217"/>
      <c r="I77" s="217"/>
      <c r="J77" s="217"/>
      <c r="K77" s="217"/>
      <c r="L77" s="218"/>
      <c r="M77" s="228"/>
      <c r="N77" s="228"/>
      <c r="O77" s="228"/>
      <c r="P77" s="228"/>
      <c r="Q77" s="228"/>
      <c r="R77" s="228"/>
      <c r="S77" s="228"/>
      <c r="T77" s="228"/>
      <c r="U77" s="228"/>
      <c r="V77" s="228"/>
      <c r="W77" s="141"/>
      <c r="X77" s="143"/>
      <c r="Y77" s="150"/>
      <c r="Z77" s="148" t="str">
        <f>IFERROR(VLOOKUP(Y77, 【参考】数式用!$A$3:$B$48, 2, FALSE), "")</f>
        <v/>
      </c>
      <c r="AA77" s="38"/>
    </row>
    <row r="78" spans="1:27" ht="38.25" customHeight="1">
      <c r="A78" s="27"/>
      <c r="B78" s="127">
        <f t="shared" si="0"/>
        <v>39</v>
      </c>
      <c r="C78" s="216"/>
      <c r="D78" s="217"/>
      <c r="E78" s="217"/>
      <c r="F78" s="217"/>
      <c r="G78" s="217"/>
      <c r="H78" s="217"/>
      <c r="I78" s="217"/>
      <c r="J78" s="217"/>
      <c r="K78" s="217"/>
      <c r="L78" s="218"/>
      <c r="M78" s="228"/>
      <c r="N78" s="228"/>
      <c r="O78" s="228"/>
      <c r="P78" s="228"/>
      <c r="Q78" s="228"/>
      <c r="R78" s="228"/>
      <c r="S78" s="228"/>
      <c r="T78" s="228"/>
      <c r="U78" s="228"/>
      <c r="V78" s="228"/>
      <c r="W78" s="141"/>
      <c r="X78" s="143"/>
      <c r="Y78" s="150"/>
      <c r="Z78" s="148" t="str">
        <f>IFERROR(VLOOKUP(Y78, 【参考】数式用!$A$3:$B$48, 2, FALSE), "")</f>
        <v/>
      </c>
      <c r="AA78" s="38"/>
    </row>
    <row r="79" spans="1:27" ht="38.25" customHeight="1">
      <c r="A79" s="27"/>
      <c r="B79" s="127">
        <f t="shared" si="0"/>
        <v>40</v>
      </c>
      <c r="C79" s="216"/>
      <c r="D79" s="217"/>
      <c r="E79" s="217"/>
      <c r="F79" s="217"/>
      <c r="G79" s="217"/>
      <c r="H79" s="217"/>
      <c r="I79" s="217"/>
      <c r="J79" s="217"/>
      <c r="K79" s="217"/>
      <c r="L79" s="218"/>
      <c r="M79" s="228"/>
      <c r="N79" s="228"/>
      <c r="O79" s="228"/>
      <c r="P79" s="228"/>
      <c r="Q79" s="228"/>
      <c r="R79" s="228"/>
      <c r="S79" s="228"/>
      <c r="T79" s="228"/>
      <c r="U79" s="228"/>
      <c r="V79" s="228"/>
      <c r="W79" s="141"/>
      <c r="X79" s="143"/>
      <c r="Y79" s="150"/>
      <c r="Z79" s="148" t="str">
        <f>IFERROR(VLOOKUP(Y79, 【参考】数式用!$A$3:$B$48, 2, FALSE), "")</f>
        <v/>
      </c>
      <c r="AA79" s="38"/>
    </row>
    <row r="80" spans="1:27" ht="38.25" customHeight="1">
      <c r="A80" s="27"/>
      <c r="B80" s="127">
        <f t="shared" si="0"/>
        <v>41</v>
      </c>
      <c r="C80" s="216"/>
      <c r="D80" s="217"/>
      <c r="E80" s="217"/>
      <c r="F80" s="217"/>
      <c r="G80" s="217"/>
      <c r="H80" s="217"/>
      <c r="I80" s="217"/>
      <c r="J80" s="217"/>
      <c r="K80" s="217"/>
      <c r="L80" s="218"/>
      <c r="M80" s="228"/>
      <c r="N80" s="228"/>
      <c r="O80" s="228"/>
      <c r="P80" s="228"/>
      <c r="Q80" s="228"/>
      <c r="R80" s="228"/>
      <c r="S80" s="228"/>
      <c r="T80" s="228"/>
      <c r="U80" s="228"/>
      <c r="V80" s="228"/>
      <c r="W80" s="141"/>
      <c r="X80" s="143"/>
      <c r="Y80" s="150"/>
      <c r="Z80" s="148" t="str">
        <f>IFERROR(VLOOKUP(Y80, 【参考】数式用!$A$3:$B$48, 2, FALSE), "")</f>
        <v/>
      </c>
      <c r="AA80" s="38"/>
    </row>
    <row r="81" spans="1:27" ht="38.25" customHeight="1">
      <c r="A81" s="27"/>
      <c r="B81" s="127">
        <f t="shared" si="0"/>
        <v>42</v>
      </c>
      <c r="C81" s="216"/>
      <c r="D81" s="217"/>
      <c r="E81" s="217"/>
      <c r="F81" s="217"/>
      <c r="G81" s="217"/>
      <c r="H81" s="217"/>
      <c r="I81" s="217"/>
      <c r="J81" s="217"/>
      <c r="K81" s="217"/>
      <c r="L81" s="218"/>
      <c r="M81" s="228"/>
      <c r="N81" s="228"/>
      <c r="O81" s="228"/>
      <c r="P81" s="228"/>
      <c r="Q81" s="228"/>
      <c r="R81" s="228"/>
      <c r="S81" s="228"/>
      <c r="T81" s="228"/>
      <c r="U81" s="228"/>
      <c r="V81" s="228"/>
      <c r="W81" s="141"/>
      <c r="X81" s="143"/>
      <c r="Y81" s="150"/>
      <c r="Z81" s="148" t="str">
        <f>IFERROR(VLOOKUP(Y81, 【参考】数式用!$A$3:$B$48, 2, FALSE), "")</f>
        <v/>
      </c>
      <c r="AA81" s="38"/>
    </row>
    <row r="82" spans="1:27" ht="38.25" customHeight="1">
      <c r="A82" s="27"/>
      <c r="B82" s="127">
        <f t="shared" si="0"/>
        <v>43</v>
      </c>
      <c r="C82" s="216"/>
      <c r="D82" s="217"/>
      <c r="E82" s="217"/>
      <c r="F82" s="217"/>
      <c r="G82" s="217"/>
      <c r="H82" s="217"/>
      <c r="I82" s="217"/>
      <c r="J82" s="217"/>
      <c r="K82" s="217"/>
      <c r="L82" s="218"/>
      <c r="M82" s="228"/>
      <c r="N82" s="228"/>
      <c r="O82" s="228"/>
      <c r="P82" s="228"/>
      <c r="Q82" s="228"/>
      <c r="R82" s="228"/>
      <c r="S82" s="228"/>
      <c r="T82" s="228"/>
      <c r="U82" s="228"/>
      <c r="V82" s="228"/>
      <c r="W82" s="141"/>
      <c r="X82" s="143"/>
      <c r="Y82" s="150"/>
      <c r="Z82" s="148" t="str">
        <f>IFERROR(VLOOKUP(Y82, 【参考】数式用!$A$3:$B$48, 2, FALSE), "")</f>
        <v/>
      </c>
      <c r="AA82" s="38"/>
    </row>
    <row r="83" spans="1:27" ht="38.25" customHeight="1">
      <c r="A83" s="27"/>
      <c r="B83" s="127">
        <f t="shared" si="0"/>
        <v>44</v>
      </c>
      <c r="C83" s="216"/>
      <c r="D83" s="217"/>
      <c r="E83" s="217"/>
      <c r="F83" s="217"/>
      <c r="G83" s="217"/>
      <c r="H83" s="217"/>
      <c r="I83" s="217"/>
      <c r="J83" s="217"/>
      <c r="K83" s="217"/>
      <c r="L83" s="218"/>
      <c r="M83" s="228"/>
      <c r="N83" s="228"/>
      <c r="O83" s="228"/>
      <c r="P83" s="228"/>
      <c r="Q83" s="228"/>
      <c r="R83" s="228"/>
      <c r="S83" s="228"/>
      <c r="T83" s="228"/>
      <c r="U83" s="228"/>
      <c r="V83" s="228"/>
      <c r="W83" s="141"/>
      <c r="X83" s="143"/>
      <c r="Y83" s="150"/>
      <c r="Z83" s="148" t="str">
        <f>IFERROR(VLOOKUP(Y83, 【参考】数式用!$A$3:$B$48, 2, FALSE), "")</f>
        <v/>
      </c>
      <c r="AA83" s="38"/>
    </row>
    <row r="84" spans="1:27" ht="38.25" customHeight="1">
      <c r="A84" s="27"/>
      <c r="B84" s="127">
        <f t="shared" si="0"/>
        <v>45</v>
      </c>
      <c r="C84" s="216"/>
      <c r="D84" s="217"/>
      <c r="E84" s="217"/>
      <c r="F84" s="217"/>
      <c r="G84" s="217"/>
      <c r="H84" s="217"/>
      <c r="I84" s="217"/>
      <c r="J84" s="217"/>
      <c r="K84" s="217"/>
      <c r="L84" s="218"/>
      <c r="M84" s="228"/>
      <c r="N84" s="228"/>
      <c r="O84" s="228"/>
      <c r="P84" s="228"/>
      <c r="Q84" s="228"/>
      <c r="R84" s="228"/>
      <c r="S84" s="228"/>
      <c r="T84" s="228"/>
      <c r="U84" s="228"/>
      <c r="V84" s="228"/>
      <c r="W84" s="141"/>
      <c r="X84" s="143"/>
      <c r="Y84" s="150"/>
      <c r="Z84" s="148" t="str">
        <f>IFERROR(VLOOKUP(Y84, 【参考】数式用!$A$3:$B$48, 2, FALSE), "")</f>
        <v/>
      </c>
      <c r="AA84" s="38"/>
    </row>
    <row r="85" spans="1:27" ht="38.25" customHeight="1">
      <c r="A85" s="27"/>
      <c r="B85" s="127">
        <f t="shared" si="0"/>
        <v>46</v>
      </c>
      <c r="C85" s="216"/>
      <c r="D85" s="217"/>
      <c r="E85" s="217"/>
      <c r="F85" s="217"/>
      <c r="G85" s="217"/>
      <c r="H85" s="217"/>
      <c r="I85" s="217"/>
      <c r="J85" s="217"/>
      <c r="K85" s="217"/>
      <c r="L85" s="218"/>
      <c r="M85" s="228"/>
      <c r="N85" s="228"/>
      <c r="O85" s="228"/>
      <c r="P85" s="228"/>
      <c r="Q85" s="228"/>
      <c r="R85" s="228"/>
      <c r="S85" s="228"/>
      <c r="T85" s="228"/>
      <c r="U85" s="228"/>
      <c r="V85" s="228"/>
      <c r="W85" s="141"/>
      <c r="X85" s="143"/>
      <c r="Y85" s="150"/>
      <c r="Z85" s="148" t="str">
        <f>IFERROR(VLOOKUP(Y85, 【参考】数式用!$A$3:$B$48, 2, FALSE), "")</f>
        <v/>
      </c>
      <c r="AA85" s="38"/>
    </row>
    <row r="86" spans="1:27" ht="38.25" customHeight="1">
      <c r="A86" s="27"/>
      <c r="B86" s="127">
        <f t="shared" si="0"/>
        <v>47</v>
      </c>
      <c r="C86" s="216"/>
      <c r="D86" s="217"/>
      <c r="E86" s="217"/>
      <c r="F86" s="217"/>
      <c r="G86" s="217"/>
      <c r="H86" s="217"/>
      <c r="I86" s="217"/>
      <c r="J86" s="217"/>
      <c r="K86" s="217"/>
      <c r="L86" s="218"/>
      <c r="M86" s="228"/>
      <c r="N86" s="228"/>
      <c r="O86" s="228"/>
      <c r="P86" s="228"/>
      <c r="Q86" s="228"/>
      <c r="R86" s="228"/>
      <c r="S86" s="228"/>
      <c r="T86" s="228"/>
      <c r="U86" s="228"/>
      <c r="V86" s="228"/>
      <c r="W86" s="141"/>
      <c r="X86" s="143"/>
      <c r="Y86" s="150"/>
      <c r="Z86" s="148" t="str">
        <f>IFERROR(VLOOKUP(Y86, 【参考】数式用!$A$3:$B$48, 2, FALSE), "")</f>
        <v/>
      </c>
      <c r="AA86" s="38"/>
    </row>
    <row r="87" spans="1:27" ht="38.25" customHeight="1">
      <c r="A87" s="27"/>
      <c r="B87" s="127">
        <f t="shared" si="0"/>
        <v>48</v>
      </c>
      <c r="C87" s="216"/>
      <c r="D87" s="217"/>
      <c r="E87" s="217"/>
      <c r="F87" s="217"/>
      <c r="G87" s="217"/>
      <c r="H87" s="217"/>
      <c r="I87" s="217"/>
      <c r="J87" s="217"/>
      <c r="K87" s="217"/>
      <c r="L87" s="218"/>
      <c r="M87" s="228"/>
      <c r="N87" s="228"/>
      <c r="O87" s="228"/>
      <c r="P87" s="228"/>
      <c r="Q87" s="228"/>
      <c r="R87" s="228"/>
      <c r="S87" s="228"/>
      <c r="T87" s="228"/>
      <c r="U87" s="228"/>
      <c r="V87" s="228"/>
      <c r="W87" s="141"/>
      <c r="X87" s="143"/>
      <c r="Y87" s="150"/>
      <c r="Z87" s="148" t="str">
        <f>IFERROR(VLOOKUP(Y87, 【参考】数式用!$A$3:$B$48, 2, FALSE), "")</f>
        <v/>
      </c>
      <c r="AA87" s="38"/>
    </row>
    <row r="88" spans="1:27" ht="38.25" customHeight="1">
      <c r="A88" s="27"/>
      <c r="B88" s="127">
        <f t="shared" si="0"/>
        <v>49</v>
      </c>
      <c r="C88" s="216"/>
      <c r="D88" s="217"/>
      <c r="E88" s="217"/>
      <c r="F88" s="217"/>
      <c r="G88" s="217"/>
      <c r="H88" s="217"/>
      <c r="I88" s="217"/>
      <c r="J88" s="217"/>
      <c r="K88" s="217"/>
      <c r="L88" s="218"/>
      <c r="M88" s="228"/>
      <c r="N88" s="228"/>
      <c r="O88" s="228"/>
      <c r="P88" s="228"/>
      <c r="Q88" s="228"/>
      <c r="R88" s="228"/>
      <c r="S88" s="228"/>
      <c r="T88" s="228"/>
      <c r="U88" s="228"/>
      <c r="V88" s="228"/>
      <c r="W88" s="141"/>
      <c r="X88" s="143"/>
      <c r="Y88" s="150"/>
      <c r="Z88" s="148" t="str">
        <f>IFERROR(VLOOKUP(Y88, 【参考】数式用!$A$3:$B$48, 2, FALSE), "")</f>
        <v/>
      </c>
      <c r="AA88" s="38"/>
    </row>
    <row r="89" spans="1:27" ht="38.25" customHeight="1">
      <c r="A89" s="27"/>
      <c r="B89" s="127">
        <f t="shared" si="0"/>
        <v>50</v>
      </c>
      <c r="C89" s="216"/>
      <c r="D89" s="217"/>
      <c r="E89" s="217"/>
      <c r="F89" s="217"/>
      <c r="G89" s="217"/>
      <c r="H89" s="217"/>
      <c r="I89" s="217"/>
      <c r="J89" s="217"/>
      <c r="K89" s="217"/>
      <c r="L89" s="218"/>
      <c r="M89" s="228"/>
      <c r="N89" s="228"/>
      <c r="O89" s="228"/>
      <c r="P89" s="228"/>
      <c r="Q89" s="228"/>
      <c r="R89" s="228"/>
      <c r="S89" s="228"/>
      <c r="T89" s="228"/>
      <c r="U89" s="228"/>
      <c r="V89" s="228"/>
      <c r="W89" s="141"/>
      <c r="X89" s="143"/>
      <c r="Y89" s="150"/>
      <c r="Z89" s="148" t="str">
        <f>IFERROR(VLOOKUP(Y89, 【参考】数式用!$A$3:$B$48, 2, FALSE), "")</f>
        <v/>
      </c>
      <c r="AA89" s="38"/>
    </row>
    <row r="90" spans="1:27" ht="38.25" customHeight="1">
      <c r="A90" s="27"/>
      <c r="B90" s="127">
        <f t="shared" si="0"/>
        <v>51</v>
      </c>
      <c r="C90" s="216"/>
      <c r="D90" s="217"/>
      <c r="E90" s="217"/>
      <c r="F90" s="217"/>
      <c r="G90" s="217"/>
      <c r="H90" s="217"/>
      <c r="I90" s="217"/>
      <c r="J90" s="217"/>
      <c r="K90" s="217"/>
      <c r="L90" s="218"/>
      <c r="M90" s="228"/>
      <c r="N90" s="228"/>
      <c r="O90" s="228"/>
      <c r="P90" s="228"/>
      <c r="Q90" s="228"/>
      <c r="R90" s="228"/>
      <c r="S90" s="228"/>
      <c r="T90" s="228"/>
      <c r="U90" s="228"/>
      <c r="V90" s="228"/>
      <c r="W90" s="141"/>
      <c r="X90" s="143"/>
      <c r="Y90" s="150"/>
      <c r="Z90" s="148" t="str">
        <f>IFERROR(VLOOKUP(Y90, 【参考】数式用!$A$3:$B$48, 2, FALSE), "")</f>
        <v/>
      </c>
      <c r="AA90" s="38"/>
    </row>
    <row r="91" spans="1:27" ht="38.25" customHeight="1">
      <c r="A91" s="27"/>
      <c r="B91" s="127">
        <f t="shared" si="0"/>
        <v>52</v>
      </c>
      <c r="C91" s="216"/>
      <c r="D91" s="217"/>
      <c r="E91" s="217"/>
      <c r="F91" s="217"/>
      <c r="G91" s="217"/>
      <c r="H91" s="217"/>
      <c r="I91" s="217"/>
      <c r="J91" s="217"/>
      <c r="K91" s="217"/>
      <c r="L91" s="218"/>
      <c r="M91" s="228"/>
      <c r="N91" s="228"/>
      <c r="O91" s="228"/>
      <c r="P91" s="228"/>
      <c r="Q91" s="228"/>
      <c r="R91" s="228"/>
      <c r="S91" s="228"/>
      <c r="T91" s="228"/>
      <c r="U91" s="228"/>
      <c r="V91" s="228"/>
      <c r="W91" s="141"/>
      <c r="X91" s="143"/>
      <c r="Y91" s="150"/>
      <c r="Z91" s="148" t="str">
        <f>IFERROR(VLOOKUP(Y91, 【参考】数式用!$A$3:$B$48, 2, FALSE), "")</f>
        <v/>
      </c>
      <c r="AA91" s="38"/>
    </row>
    <row r="92" spans="1:27" ht="38.25" customHeight="1">
      <c r="A92" s="27"/>
      <c r="B92" s="127">
        <f t="shared" si="0"/>
        <v>53</v>
      </c>
      <c r="C92" s="216"/>
      <c r="D92" s="217"/>
      <c r="E92" s="217"/>
      <c r="F92" s="217"/>
      <c r="G92" s="217"/>
      <c r="H92" s="217"/>
      <c r="I92" s="217"/>
      <c r="J92" s="217"/>
      <c r="K92" s="217"/>
      <c r="L92" s="218"/>
      <c r="M92" s="228"/>
      <c r="N92" s="228"/>
      <c r="O92" s="228"/>
      <c r="P92" s="228"/>
      <c r="Q92" s="228"/>
      <c r="R92" s="228"/>
      <c r="S92" s="228"/>
      <c r="T92" s="228"/>
      <c r="U92" s="228"/>
      <c r="V92" s="228"/>
      <c r="W92" s="141"/>
      <c r="X92" s="143"/>
      <c r="Y92" s="150"/>
      <c r="Z92" s="148" t="str">
        <f>IFERROR(VLOOKUP(Y92, 【参考】数式用!$A$3:$B$48, 2, FALSE), "")</f>
        <v/>
      </c>
      <c r="AA92" s="38"/>
    </row>
    <row r="93" spans="1:27" ht="38.25" customHeight="1">
      <c r="A93" s="27"/>
      <c r="B93" s="127">
        <f t="shared" si="0"/>
        <v>54</v>
      </c>
      <c r="C93" s="216"/>
      <c r="D93" s="217"/>
      <c r="E93" s="217"/>
      <c r="F93" s="217"/>
      <c r="G93" s="217"/>
      <c r="H93" s="217"/>
      <c r="I93" s="217"/>
      <c r="J93" s="217"/>
      <c r="K93" s="217"/>
      <c r="L93" s="218"/>
      <c r="M93" s="228"/>
      <c r="N93" s="228"/>
      <c r="O93" s="228"/>
      <c r="P93" s="228"/>
      <c r="Q93" s="228"/>
      <c r="R93" s="228"/>
      <c r="S93" s="228"/>
      <c r="T93" s="228"/>
      <c r="U93" s="228"/>
      <c r="V93" s="228"/>
      <c r="W93" s="141"/>
      <c r="X93" s="143"/>
      <c r="Y93" s="150"/>
      <c r="Z93" s="148" t="str">
        <f>IFERROR(VLOOKUP(Y93, 【参考】数式用!$A$3:$B$48, 2, FALSE), "")</f>
        <v/>
      </c>
      <c r="AA93" s="38"/>
    </row>
    <row r="94" spans="1:27" ht="38.25" customHeight="1">
      <c r="A94" s="27"/>
      <c r="B94" s="127">
        <f t="shared" si="0"/>
        <v>55</v>
      </c>
      <c r="C94" s="216"/>
      <c r="D94" s="217"/>
      <c r="E94" s="217"/>
      <c r="F94" s="217"/>
      <c r="G94" s="217"/>
      <c r="H94" s="217"/>
      <c r="I94" s="217"/>
      <c r="J94" s="217"/>
      <c r="K94" s="217"/>
      <c r="L94" s="218"/>
      <c r="M94" s="228"/>
      <c r="N94" s="228"/>
      <c r="O94" s="228"/>
      <c r="P94" s="228"/>
      <c r="Q94" s="228"/>
      <c r="R94" s="228"/>
      <c r="S94" s="228"/>
      <c r="T94" s="228"/>
      <c r="U94" s="228"/>
      <c r="V94" s="228"/>
      <c r="W94" s="141"/>
      <c r="X94" s="143"/>
      <c r="Y94" s="150"/>
      <c r="Z94" s="148" t="str">
        <f>IFERROR(VLOOKUP(Y94, 【参考】数式用!$A$3:$B$48, 2, FALSE), "")</f>
        <v/>
      </c>
      <c r="AA94" s="38"/>
    </row>
    <row r="95" spans="1:27" ht="38.25" customHeight="1">
      <c r="A95" s="27"/>
      <c r="B95" s="127">
        <f t="shared" si="0"/>
        <v>56</v>
      </c>
      <c r="C95" s="216"/>
      <c r="D95" s="217"/>
      <c r="E95" s="217"/>
      <c r="F95" s="217"/>
      <c r="G95" s="217"/>
      <c r="H95" s="217"/>
      <c r="I95" s="217"/>
      <c r="J95" s="217"/>
      <c r="K95" s="217"/>
      <c r="L95" s="218"/>
      <c r="M95" s="228"/>
      <c r="N95" s="228"/>
      <c r="O95" s="228"/>
      <c r="P95" s="228"/>
      <c r="Q95" s="228"/>
      <c r="R95" s="228"/>
      <c r="S95" s="228"/>
      <c r="T95" s="228"/>
      <c r="U95" s="228"/>
      <c r="V95" s="228"/>
      <c r="W95" s="141"/>
      <c r="X95" s="143"/>
      <c r="Y95" s="150"/>
      <c r="Z95" s="148" t="str">
        <f>IFERROR(VLOOKUP(Y95, 【参考】数式用!$A$3:$B$48, 2, FALSE), "")</f>
        <v/>
      </c>
      <c r="AA95" s="38"/>
    </row>
    <row r="96" spans="1:27" ht="38.25" customHeight="1">
      <c r="A96" s="27"/>
      <c r="B96" s="127">
        <f t="shared" si="0"/>
        <v>57</v>
      </c>
      <c r="C96" s="216"/>
      <c r="D96" s="217"/>
      <c r="E96" s="217"/>
      <c r="F96" s="217"/>
      <c r="G96" s="217"/>
      <c r="H96" s="217"/>
      <c r="I96" s="217"/>
      <c r="J96" s="217"/>
      <c r="K96" s="217"/>
      <c r="L96" s="218"/>
      <c r="M96" s="228"/>
      <c r="N96" s="228"/>
      <c r="O96" s="228"/>
      <c r="P96" s="228"/>
      <c r="Q96" s="228"/>
      <c r="R96" s="228"/>
      <c r="S96" s="228"/>
      <c r="T96" s="228"/>
      <c r="U96" s="228"/>
      <c r="V96" s="228"/>
      <c r="W96" s="141"/>
      <c r="X96" s="143"/>
      <c r="Y96" s="150"/>
      <c r="Z96" s="148" t="str">
        <f>IFERROR(VLOOKUP(Y96, 【参考】数式用!$A$3:$B$48, 2, FALSE), "")</f>
        <v/>
      </c>
      <c r="AA96" s="38"/>
    </row>
    <row r="97" spans="1:27" ht="38.25" customHeight="1">
      <c r="A97" s="27"/>
      <c r="B97" s="127">
        <f t="shared" si="0"/>
        <v>58</v>
      </c>
      <c r="C97" s="216"/>
      <c r="D97" s="217"/>
      <c r="E97" s="217"/>
      <c r="F97" s="217"/>
      <c r="G97" s="217"/>
      <c r="H97" s="217"/>
      <c r="I97" s="217"/>
      <c r="J97" s="217"/>
      <c r="K97" s="217"/>
      <c r="L97" s="218"/>
      <c r="M97" s="228"/>
      <c r="N97" s="228"/>
      <c r="O97" s="228"/>
      <c r="P97" s="228"/>
      <c r="Q97" s="228"/>
      <c r="R97" s="228"/>
      <c r="S97" s="228"/>
      <c r="T97" s="228"/>
      <c r="U97" s="228"/>
      <c r="V97" s="228"/>
      <c r="W97" s="141"/>
      <c r="X97" s="143"/>
      <c r="Y97" s="150"/>
      <c r="Z97" s="148" t="str">
        <f>IFERROR(VLOOKUP(Y97, 【参考】数式用!$A$3:$B$48, 2, FALSE), "")</f>
        <v/>
      </c>
      <c r="AA97" s="38"/>
    </row>
    <row r="98" spans="1:27" ht="38.25" customHeight="1">
      <c r="A98" s="27"/>
      <c r="B98" s="127">
        <f t="shared" si="0"/>
        <v>59</v>
      </c>
      <c r="C98" s="216"/>
      <c r="D98" s="217"/>
      <c r="E98" s="217"/>
      <c r="F98" s="217"/>
      <c r="G98" s="217"/>
      <c r="H98" s="217"/>
      <c r="I98" s="217"/>
      <c r="J98" s="217"/>
      <c r="K98" s="217"/>
      <c r="L98" s="218"/>
      <c r="M98" s="228"/>
      <c r="N98" s="228"/>
      <c r="O98" s="228"/>
      <c r="P98" s="228"/>
      <c r="Q98" s="228"/>
      <c r="R98" s="228"/>
      <c r="S98" s="228"/>
      <c r="T98" s="228"/>
      <c r="U98" s="228"/>
      <c r="V98" s="228"/>
      <c r="W98" s="141"/>
      <c r="X98" s="143"/>
      <c r="Y98" s="150"/>
      <c r="Z98" s="148" t="str">
        <f>IFERROR(VLOOKUP(Y98, 【参考】数式用!$A$3:$B$48, 2, FALSE), "")</f>
        <v/>
      </c>
      <c r="AA98" s="38"/>
    </row>
    <row r="99" spans="1:27" ht="38.25" customHeight="1">
      <c r="A99" s="27"/>
      <c r="B99" s="127">
        <f t="shared" si="0"/>
        <v>60</v>
      </c>
      <c r="C99" s="216"/>
      <c r="D99" s="217"/>
      <c r="E99" s="217"/>
      <c r="F99" s="217"/>
      <c r="G99" s="217"/>
      <c r="H99" s="217"/>
      <c r="I99" s="217"/>
      <c r="J99" s="217"/>
      <c r="K99" s="217"/>
      <c r="L99" s="218"/>
      <c r="M99" s="228"/>
      <c r="N99" s="228"/>
      <c r="O99" s="228"/>
      <c r="P99" s="228"/>
      <c r="Q99" s="228"/>
      <c r="R99" s="228"/>
      <c r="S99" s="228"/>
      <c r="T99" s="228"/>
      <c r="U99" s="228"/>
      <c r="V99" s="228"/>
      <c r="W99" s="141"/>
      <c r="X99" s="143"/>
      <c r="Y99" s="150"/>
      <c r="Z99" s="148" t="str">
        <f>IFERROR(VLOOKUP(Y99, 【参考】数式用!$A$3:$B$48, 2, FALSE), "")</f>
        <v/>
      </c>
      <c r="AA99" s="38"/>
    </row>
    <row r="100" spans="1:27" ht="38.25" customHeight="1">
      <c r="A100" s="27"/>
      <c r="B100" s="127">
        <f t="shared" si="0"/>
        <v>61</v>
      </c>
      <c r="C100" s="216"/>
      <c r="D100" s="217"/>
      <c r="E100" s="217"/>
      <c r="F100" s="217"/>
      <c r="G100" s="217"/>
      <c r="H100" s="217"/>
      <c r="I100" s="217"/>
      <c r="J100" s="217"/>
      <c r="K100" s="217"/>
      <c r="L100" s="218"/>
      <c r="M100" s="228"/>
      <c r="N100" s="228"/>
      <c r="O100" s="228"/>
      <c r="P100" s="228"/>
      <c r="Q100" s="228"/>
      <c r="R100" s="228"/>
      <c r="S100" s="228"/>
      <c r="T100" s="228"/>
      <c r="U100" s="228"/>
      <c r="V100" s="228"/>
      <c r="W100" s="141"/>
      <c r="X100" s="143"/>
      <c r="Y100" s="150"/>
      <c r="Z100" s="148" t="str">
        <f>IFERROR(VLOOKUP(Y100, 【参考】数式用!$A$3:$B$48, 2, FALSE), "")</f>
        <v/>
      </c>
      <c r="AA100" s="38"/>
    </row>
    <row r="101" spans="1:27" ht="38.25" customHeight="1">
      <c r="A101" s="27"/>
      <c r="B101" s="127">
        <f t="shared" si="0"/>
        <v>62</v>
      </c>
      <c r="C101" s="216"/>
      <c r="D101" s="217"/>
      <c r="E101" s="217"/>
      <c r="F101" s="217"/>
      <c r="G101" s="217"/>
      <c r="H101" s="217"/>
      <c r="I101" s="217"/>
      <c r="J101" s="217"/>
      <c r="K101" s="217"/>
      <c r="L101" s="218"/>
      <c r="M101" s="228"/>
      <c r="N101" s="228"/>
      <c r="O101" s="228"/>
      <c r="P101" s="228"/>
      <c r="Q101" s="228"/>
      <c r="R101" s="228"/>
      <c r="S101" s="228"/>
      <c r="T101" s="228"/>
      <c r="U101" s="228"/>
      <c r="V101" s="228"/>
      <c r="W101" s="141"/>
      <c r="X101" s="143"/>
      <c r="Y101" s="150"/>
      <c r="Z101" s="148" t="str">
        <f>IFERROR(VLOOKUP(Y101, 【参考】数式用!$A$3:$B$48, 2, FALSE), "")</f>
        <v/>
      </c>
      <c r="AA101" s="38"/>
    </row>
    <row r="102" spans="1:27" ht="38.25" customHeight="1">
      <c r="A102" s="27"/>
      <c r="B102" s="127">
        <f t="shared" si="0"/>
        <v>63</v>
      </c>
      <c r="C102" s="216"/>
      <c r="D102" s="217"/>
      <c r="E102" s="217"/>
      <c r="F102" s="217"/>
      <c r="G102" s="217"/>
      <c r="H102" s="217"/>
      <c r="I102" s="217"/>
      <c r="J102" s="217"/>
      <c r="K102" s="217"/>
      <c r="L102" s="218"/>
      <c r="M102" s="228"/>
      <c r="N102" s="228"/>
      <c r="O102" s="228"/>
      <c r="P102" s="228"/>
      <c r="Q102" s="228"/>
      <c r="R102" s="228"/>
      <c r="S102" s="228"/>
      <c r="T102" s="228"/>
      <c r="U102" s="228"/>
      <c r="V102" s="228"/>
      <c r="W102" s="141"/>
      <c r="X102" s="143"/>
      <c r="Y102" s="150"/>
      <c r="Z102" s="148" t="str">
        <f>IFERROR(VLOOKUP(Y102, 【参考】数式用!$A$3:$B$48, 2, FALSE), "")</f>
        <v/>
      </c>
      <c r="AA102" s="38"/>
    </row>
    <row r="103" spans="1:27" ht="38.25" customHeight="1">
      <c r="A103" s="27"/>
      <c r="B103" s="127">
        <f t="shared" si="0"/>
        <v>64</v>
      </c>
      <c r="C103" s="216"/>
      <c r="D103" s="217"/>
      <c r="E103" s="217"/>
      <c r="F103" s="217"/>
      <c r="G103" s="217"/>
      <c r="H103" s="217"/>
      <c r="I103" s="217"/>
      <c r="J103" s="217"/>
      <c r="K103" s="217"/>
      <c r="L103" s="218"/>
      <c r="M103" s="228"/>
      <c r="N103" s="228"/>
      <c r="O103" s="228"/>
      <c r="P103" s="228"/>
      <c r="Q103" s="228"/>
      <c r="R103" s="228"/>
      <c r="S103" s="228"/>
      <c r="T103" s="228"/>
      <c r="U103" s="228"/>
      <c r="V103" s="228"/>
      <c r="W103" s="141"/>
      <c r="X103" s="143"/>
      <c r="Y103" s="150"/>
      <c r="Z103" s="148" t="str">
        <f>IFERROR(VLOOKUP(Y103, 【参考】数式用!$A$3:$B$48, 2, FALSE), "")</f>
        <v/>
      </c>
      <c r="AA103" s="38"/>
    </row>
    <row r="104" spans="1:27" ht="38.25" customHeight="1">
      <c r="A104" s="27"/>
      <c r="B104" s="127">
        <f t="shared" si="0"/>
        <v>65</v>
      </c>
      <c r="C104" s="216"/>
      <c r="D104" s="217"/>
      <c r="E104" s="217"/>
      <c r="F104" s="217"/>
      <c r="G104" s="217"/>
      <c r="H104" s="217"/>
      <c r="I104" s="217"/>
      <c r="J104" s="217"/>
      <c r="K104" s="217"/>
      <c r="L104" s="218"/>
      <c r="M104" s="228"/>
      <c r="N104" s="228"/>
      <c r="O104" s="228"/>
      <c r="P104" s="228"/>
      <c r="Q104" s="228"/>
      <c r="R104" s="228"/>
      <c r="S104" s="228"/>
      <c r="T104" s="228"/>
      <c r="U104" s="228"/>
      <c r="V104" s="228"/>
      <c r="W104" s="141"/>
      <c r="X104" s="143"/>
      <c r="Y104" s="150"/>
      <c r="Z104" s="148" t="str">
        <f>IFERROR(VLOOKUP(Y104, 【参考】数式用!$A$3:$B$48, 2, FALSE), "")</f>
        <v/>
      </c>
      <c r="AA104" s="38"/>
    </row>
    <row r="105" spans="1:27" ht="38.25" customHeight="1">
      <c r="A105" s="27"/>
      <c r="B105" s="127">
        <f t="shared" si="0"/>
        <v>66</v>
      </c>
      <c r="C105" s="216"/>
      <c r="D105" s="217"/>
      <c r="E105" s="217"/>
      <c r="F105" s="217"/>
      <c r="G105" s="217"/>
      <c r="H105" s="217"/>
      <c r="I105" s="217"/>
      <c r="J105" s="217"/>
      <c r="K105" s="217"/>
      <c r="L105" s="218"/>
      <c r="M105" s="228"/>
      <c r="N105" s="228"/>
      <c r="O105" s="228"/>
      <c r="P105" s="228"/>
      <c r="Q105" s="228"/>
      <c r="R105" s="228"/>
      <c r="S105" s="228"/>
      <c r="T105" s="228"/>
      <c r="U105" s="228"/>
      <c r="V105" s="228"/>
      <c r="W105" s="141"/>
      <c r="X105" s="143"/>
      <c r="Y105" s="150"/>
      <c r="Z105" s="148" t="str">
        <f>IFERROR(VLOOKUP(Y105, 【参考】数式用!$A$3:$B$48, 2, FALSE), "")</f>
        <v/>
      </c>
      <c r="AA105" s="38"/>
    </row>
    <row r="106" spans="1:27" ht="38.25" customHeight="1">
      <c r="A106" s="27"/>
      <c r="B106" s="127">
        <f t="shared" ref="B106:B139" si="1">B105+1</f>
        <v>67</v>
      </c>
      <c r="C106" s="216"/>
      <c r="D106" s="217"/>
      <c r="E106" s="217"/>
      <c r="F106" s="217"/>
      <c r="G106" s="217"/>
      <c r="H106" s="217"/>
      <c r="I106" s="217"/>
      <c r="J106" s="217"/>
      <c r="K106" s="217"/>
      <c r="L106" s="218"/>
      <c r="M106" s="228"/>
      <c r="N106" s="228"/>
      <c r="O106" s="228"/>
      <c r="P106" s="228"/>
      <c r="Q106" s="228"/>
      <c r="R106" s="228"/>
      <c r="S106" s="228"/>
      <c r="T106" s="228"/>
      <c r="U106" s="228"/>
      <c r="V106" s="228"/>
      <c r="W106" s="141"/>
      <c r="X106" s="143"/>
      <c r="Y106" s="150"/>
      <c r="Z106" s="148" t="str">
        <f>IFERROR(VLOOKUP(Y106, 【参考】数式用!$A$3:$B$48, 2, FALSE), "")</f>
        <v/>
      </c>
      <c r="AA106" s="38"/>
    </row>
    <row r="107" spans="1:27" ht="38.25" customHeight="1">
      <c r="A107" s="27"/>
      <c r="B107" s="127">
        <f t="shared" si="1"/>
        <v>68</v>
      </c>
      <c r="C107" s="216"/>
      <c r="D107" s="217"/>
      <c r="E107" s="217"/>
      <c r="F107" s="217"/>
      <c r="G107" s="217"/>
      <c r="H107" s="217"/>
      <c r="I107" s="217"/>
      <c r="J107" s="217"/>
      <c r="K107" s="217"/>
      <c r="L107" s="218"/>
      <c r="M107" s="228"/>
      <c r="N107" s="228"/>
      <c r="O107" s="228"/>
      <c r="P107" s="228"/>
      <c r="Q107" s="228"/>
      <c r="R107" s="228"/>
      <c r="S107" s="228"/>
      <c r="T107" s="228"/>
      <c r="U107" s="228"/>
      <c r="V107" s="228"/>
      <c r="W107" s="141"/>
      <c r="X107" s="143"/>
      <c r="Y107" s="150"/>
      <c r="Z107" s="148" t="str">
        <f>IFERROR(VLOOKUP(Y107, 【参考】数式用!$A$3:$B$48, 2, FALSE), "")</f>
        <v/>
      </c>
      <c r="AA107" s="38"/>
    </row>
    <row r="108" spans="1:27" ht="38.25" customHeight="1">
      <c r="A108" s="27"/>
      <c r="B108" s="127">
        <f t="shared" si="1"/>
        <v>69</v>
      </c>
      <c r="C108" s="216"/>
      <c r="D108" s="217"/>
      <c r="E108" s="217"/>
      <c r="F108" s="217"/>
      <c r="G108" s="217"/>
      <c r="H108" s="217"/>
      <c r="I108" s="217"/>
      <c r="J108" s="217"/>
      <c r="K108" s="217"/>
      <c r="L108" s="218"/>
      <c r="M108" s="228"/>
      <c r="N108" s="228"/>
      <c r="O108" s="228"/>
      <c r="P108" s="228"/>
      <c r="Q108" s="228"/>
      <c r="R108" s="228"/>
      <c r="S108" s="228"/>
      <c r="T108" s="228"/>
      <c r="U108" s="228"/>
      <c r="V108" s="228"/>
      <c r="W108" s="141"/>
      <c r="X108" s="143"/>
      <c r="Y108" s="150"/>
      <c r="Z108" s="148" t="str">
        <f>IFERROR(VLOOKUP(Y108, 【参考】数式用!$A$3:$B$48, 2, FALSE), "")</f>
        <v/>
      </c>
      <c r="AA108" s="38"/>
    </row>
    <row r="109" spans="1:27" ht="38.25" customHeight="1">
      <c r="A109" s="27"/>
      <c r="B109" s="127">
        <f t="shared" si="1"/>
        <v>70</v>
      </c>
      <c r="C109" s="216"/>
      <c r="D109" s="217"/>
      <c r="E109" s="217"/>
      <c r="F109" s="217"/>
      <c r="G109" s="217"/>
      <c r="H109" s="217"/>
      <c r="I109" s="217"/>
      <c r="J109" s="217"/>
      <c r="K109" s="217"/>
      <c r="L109" s="218"/>
      <c r="M109" s="228"/>
      <c r="N109" s="228"/>
      <c r="O109" s="228"/>
      <c r="P109" s="228"/>
      <c r="Q109" s="228"/>
      <c r="R109" s="228"/>
      <c r="S109" s="228"/>
      <c r="T109" s="228"/>
      <c r="U109" s="228"/>
      <c r="V109" s="228"/>
      <c r="W109" s="141"/>
      <c r="X109" s="143"/>
      <c r="Y109" s="150"/>
      <c r="Z109" s="148" t="str">
        <f>IFERROR(VLOOKUP(Y109, 【参考】数式用!$A$3:$B$48, 2, FALSE), "")</f>
        <v/>
      </c>
      <c r="AA109" s="38"/>
    </row>
    <row r="110" spans="1:27" ht="38.25" customHeight="1">
      <c r="A110" s="27"/>
      <c r="B110" s="127">
        <f t="shared" si="1"/>
        <v>71</v>
      </c>
      <c r="C110" s="216"/>
      <c r="D110" s="217"/>
      <c r="E110" s="217"/>
      <c r="F110" s="217"/>
      <c r="G110" s="217"/>
      <c r="H110" s="217"/>
      <c r="I110" s="217"/>
      <c r="J110" s="217"/>
      <c r="K110" s="217"/>
      <c r="L110" s="218"/>
      <c r="M110" s="228"/>
      <c r="N110" s="228"/>
      <c r="O110" s="228"/>
      <c r="P110" s="228"/>
      <c r="Q110" s="228"/>
      <c r="R110" s="228"/>
      <c r="S110" s="228"/>
      <c r="T110" s="228"/>
      <c r="U110" s="228"/>
      <c r="V110" s="228"/>
      <c r="W110" s="141"/>
      <c r="X110" s="143"/>
      <c r="Y110" s="150"/>
      <c r="Z110" s="148" t="str">
        <f>IFERROR(VLOOKUP(Y110, 【参考】数式用!$A$3:$B$48, 2, FALSE), "")</f>
        <v/>
      </c>
      <c r="AA110" s="38"/>
    </row>
    <row r="111" spans="1:27" ht="38.25" customHeight="1">
      <c r="A111" s="27"/>
      <c r="B111" s="127">
        <f t="shared" si="1"/>
        <v>72</v>
      </c>
      <c r="C111" s="216"/>
      <c r="D111" s="217"/>
      <c r="E111" s="217"/>
      <c r="F111" s="217"/>
      <c r="G111" s="217"/>
      <c r="H111" s="217"/>
      <c r="I111" s="217"/>
      <c r="J111" s="217"/>
      <c r="K111" s="217"/>
      <c r="L111" s="218"/>
      <c r="M111" s="228"/>
      <c r="N111" s="228"/>
      <c r="O111" s="228"/>
      <c r="P111" s="228"/>
      <c r="Q111" s="228"/>
      <c r="R111" s="228"/>
      <c r="S111" s="228"/>
      <c r="T111" s="228"/>
      <c r="U111" s="228"/>
      <c r="V111" s="228"/>
      <c r="W111" s="141"/>
      <c r="X111" s="143"/>
      <c r="Y111" s="150"/>
      <c r="Z111" s="148" t="str">
        <f>IFERROR(VLOOKUP(Y111, 【参考】数式用!$A$3:$B$48, 2, FALSE), "")</f>
        <v/>
      </c>
      <c r="AA111" s="38"/>
    </row>
    <row r="112" spans="1:27" ht="38.25" customHeight="1">
      <c r="A112" s="27"/>
      <c r="B112" s="127">
        <f t="shared" si="1"/>
        <v>73</v>
      </c>
      <c r="C112" s="216"/>
      <c r="D112" s="217"/>
      <c r="E112" s="217"/>
      <c r="F112" s="217"/>
      <c r="G112" s="217"/>
      <c r="H112" s="217"/>
      <c r="I112" s="217"/>
      <c r="J112" s="217"/>
      <c r="K112" s="217"/>
      <c r="L112" s="218"/>
      <c r="M112" s="228"/>
      <c r="N112" s="228"/>
      <c r="O112" s="228"/>
      <c r="P112" s="228"/>
      <c r="Q112" s="228"/>
      <c r="R112" s="228"/>
      <c r="S112" s="228"/>
      <c r="T112" s="228"/>
      <c r="U112" s="228"/>
      <c r="V112" s="228"/>
      <c r="W112" s="141"/>
      <c r="X112" s="143"/>
      <c r="Y112" s="150"/>
      <c r="Z112" s="148" t="str">
        <f>IFERROR(VLOOKUP(Y112, 【参考】数式用!$A$3:$B$48, 2, FALSE), "")</f>
        <v/>
      </c>
      <c r="AA112" s="38"/>
    </row>
    <row r="113" spans="1:27" ht="38.25" customHeight="1">
      <c r="A113" s="27"/>
      <c r="B113" s="127">
        <f t="shared" si="1"/>
        <v>74</v>
      </c>
      <c r="C113" s="216"/>
      <c r="D113" s="217"/>
      <c r="E113" s="217"/>
      <c r="F113" s="217"/>
      <c r="G113" s="217"/>
      <c r="H113" s="217"/>
      <c r="I113" s="217"/>
      <c r="J113" s="217"/>
      <c r="K113" s="217"/>
      <c r="L113" s="218"/>
      <c r="M113" s="228"/>
      <c r="N113" s="228"/>
      <c r="O113" s="228"/>
      <c r="P113" s="228"/>
      <c r="Q113" s="228"/>
      <c r="R113" s="228"/>
      <c r="S113" s="228"/>
      <c r="T113" s="228"/>
      <c r="U113" s="228"/>
      <c r="V113" s="228"/>
      <c r="W113" s="141"/>
      <c r="X113" s="143"/>
      <c r="Y113" s="150"/>
      <c r="Z113" s="148" t="str">
        <f>IFERROR(VLOOKUP(Y113, 【参考】数式用!$A$3:$B$48, 2, FALSE), "")</f>
        <v/>
      </c>
      <c r="AA113" s="38"/>
    </row>
    <row r="114" spans="1:27" ht="38.25" customHeight="1">
      <c r="A114" s="27"/>
      <c r="B114" s="127">
        <f t="shared" si="1"/>
        <v>75</v>
      </c>
      <c r="C114" s="216"/>
      <c r="D114" s="217"/>
      <c r="E114" s="217"/>
      <c r="F114" s="217"/>
      <c r="G114" s="217"/>
      <c r="H114" s="217"/>
      <c r="I114" s="217"/>
      <c r="J114" s="217"/>
      <c r="K114" s="217"/>
      <c r="L114" s="218"/>
      <c r="M114" s="228"/>
      <c r="N114" s="228"/>
      <c r="O114" s="228"/>
      <c r="P114" s="228"/>
      <c r="Q114" s="228"/>
      <c r="R114" s="228"/>
      <c r="S114" s="228"/>
      <c r="T114" s="228"/>
      <c r="U114" s="228"/>
      <c r="V114" s="228"/>
      <c r="W114" s="141"/>
      <c r="X114" s="143"/>
      <c r="Y114" s="150"/>
      <c r="Z114" s="148" t="str">
        <f>IFERROR(VLOOKUP(Y114, 【参考】数式用!$A$3:$B$48, 2, FALSE), "")</f>
        <v/>
      </c>
      <c r="AA114" s="38"/>
    </row>
    <row r="115" spans="1:27" ht="38.25" customHeight="1">
      <c r="A115" s="27"/>
      <c r="B115" s="127">
        <f t="shared" si="1"/>
        <v>76</v>
      </c>
      <c r="C115" s="216"/>
      <c r="D115" s="217"/>
      <c r="E115" s="217"/>
      <c r="F115" s="217"/>
      <c r="G115" s="217"/>
      <c r="H115" s="217"/>
      <c r="I115" s="217"/>
      <c r="J115" s="217"/>
      <c r="K115" s="217"/>
      <c r="L115" s="218"/>
      <c r="M115" s="228"/>
      <c r="N115" s="228"/>
      <c r="O115" s="228"/>
      <c r="P115" s="228"/>
      <c r="Q115" s="228"/>
      <c r="R115" s="228"/>
      <c r="S115" s="228"/>
      <c r="T115" s="228"/>
      <c r="U115" s="228"/>
      <c r="V115" s="228"/>
      <c r="W115" s="141"/>
      <c r="X115" s="143"/>
      <c r="Y115" s="150"/>
      <c r="Z115" s="148" t="str">
        <f>IFERROR(VLOOKUP(Y115, 【参考】数式用!$A$3:$B$48, 2, FALSE), "")</f>
        <v/>
      </c>
      <c r="AA115" s="38"/>
    </row>
    <row r="116" spans="1:27" ht="38.25" customHeight="1">
      <c r="A116" s="27"/>
      <c r="B116" s="127">
        <f t="shared" si="1"/>
        <v>77</v>
      </c>
      <c r="C116" s="216"/>
      <c r="D116" s="217"/>
      <c r="E116" s="217"/>
      <c r="F116" s="217"/>
      <c r="G116" s="217"/>
      <c r="H116" s="217"/>
      <c r="I116" s="217"/>
      <c r="J116" s="217"/>
      <c r="K116" s="217"/>
      <c r="L116" s="218"/>
      <c r="M116" s="228"/>
      <c r="N116" s="228"/>
      <c r="O116" s="228"/>
      <c r="P116" s="228"/>
      <c r="Q116" s="228"/>
      <c r="R116" s="228"/>
      <c r="S116" s="228"/>
      <c r="T116" s="228"/>
      <c r="U116" s="228"/>
      <c r="V116" s="228"/>
      <c r="W116" s="141"/>
      <c r="X116" s="143"/>
      <c r="Y116" s="150"/>
      <c r="Z116" s="148" t="str">
        <f>IFERROR(VLOOKUP(Y116, 【参考】数式用!$A$3:$B$48, 2, FALSE), "")</f>
        <v/>
      </c>
      <c r="AA116" s="38"/>
    </row>
    <row r="117" spans="1:27" ht="38.25" customHeight="1">
      <c r="A117" s="27"/>
      <c r="B117" s="127">
        <f t="shared" si="1"/>
        <v>78</v>
      </c>
      <c r="C117" s="216"/>
      <c r="D117" s="217"/>
      <c r="E117" s="217"/>
      <c r="F117" s="217"/>
      <c r="G117" s="217"/>
      <c r="H117" s="217"/>
      <c r="I117" s="217"/>
      <c r="J117" s="217"/>
      <c r="K117" s="217"/>
      <c r="L117" s="218"/>
      <c r="M117" s="228"/>
      <c r="N117" s="228"/>
      <c r="O117" s="228"/>
      <c r="P117" s="228"/>
      <c r="Q117" s="228"/>
      <c r="R117" s="228"/>
      <c r="S117" s="228"/>
      <c r="T117" s="228"/>
      <c r="U117" s="228"/>
      <c r="V117" s="228"/>
      <c r="W117" s="141"/>
      <c r="X117" s="143"/>
      <c r="Y117" s="150"/>
      <c r="Z117" s="148" t="str">
        <f>IFERROR(VLOOKUP(Y117, 【参考】数式用!$A$3:$B$48, 2, FALSE), "")</f>
        <v/>
      </c>
      <c r="AA117" s="38"/>
    </row>
    <row r="118" spans="1:27" ht="38.25" customHeight="1">
      <c r="A118" s="27"/>
      <c r="B118" s="127">
        <f t="shared" si="1"/>
        <v>79</v>
      </c>
      <c r="C118" s="216"/>
      <c r="D118" s="217"/>
      <c r="E118" s="217"/>
      <c r="F118" s="217"/>
      <c r="G118" s="217"/>
      <c r="H118" s="217"/>
      <c r="I118" s="217"/>
      <c r="J118" s="217"/>
      <c r="K118" s="217"/>
      <c r="L118" s="218"/>
      <c r="M118" s="228"/>
      <c r="N118" s="228"/>
      <c r="O118" s="228"/>
      <c r="P118" s="228"/>
      <c r="Q118" s="228"/>
      <c r="R118" s="228"/>
      <c r="S118" s="228"/>
      <c r="T118" s="228"/>
      <c r="U118" s="228"/>
      <c r="V118" s="228"/>
      <c r="W118" s="141"/>
      <c r="X118" s="143"/>
      <c r="Y118" s="150"/>
      <c r="Z118" s="148" t="str">
        <f>IFERROR(VLOOKUP(Y118, 【参考】数式用!$A$3:$B$48, 2, FALSE), "")</f>
        <v/>
      </c>
      <c r="AA118" s="38"/>
    </row>
    <row r="119" spans="1:27" ht="38.25" customHeight="1">
      <c r="A119" s="27"/>
      <c r="B119" s="127">
        <f t="shared" si="1"/>
        <v>80</v>
      </c>
      <c r="C119" s="216"/>
      <c r="D119" s="217"/>
      <c r="E119" s="217"/>
      <c r="F119" s="217"/>
      <c r="G119" s="217"/>
      <c r="H119" s="217"/>
      <c r="I119" s="217"/>
      <c r="J119" s="217"/>
      <c r="K119" s="217"/>
      <c r="L119" s="218"/>
      <c r="M119" s="228"/>
      <c r="N119" s="228"/>
      <c r="O119" s="228"/>
      <c r="P119" s="228"/>
      <c r="Q119" s="228"/>
      <c r="R119" s="228"/>
      <c r="S119" s="228"/>
      <c r="T119" s="228"/>
      <c r="U119" s="228"/>
      <c r="V119" s="228"/>
      <c r="W119" s="141"/>
      <c r="X119" s="143"/>
      <c r="Y119" s="150"/>
      <c r="Z119" s="148" t="str">
        <f>IFERROR(VLOOKUP(Y119, 【参考】数式用!$A$3:$B$48, 2, FALSE), "")</f>
        <v/>
      </c>
      <c r="AA119" s="38"/>
    </row>
    <row r="120" spans="1:27" ht="38.25" customHeight="1">
      <c r="A120" s="27"/>
      <c r="B120" s="127">
        <f t="shared" si="1"/>
        <v>81</v>
      </c>
      <c r="C120" s="216"/>
      <c r="D120" s="217"/>
      <c r="E120" s="217"/>
      <c r="F120" s="217"/>
      <c r="G120" s="217"/>
      <c r="H120" s="217"/>
      <c r="I120" s="217"/>
      <c r="J120" s="217"/>
      <c r="K120" s="217"/>
      <c r="L120" s="218"/>
      <c r="M120" s="228"/>
      <c r="N120" s="228"/>
      <c r="O120" s="228"/>
      <c r="P120" s="228"/>
      <c r="Q120" s="228"/>
      <c r="R120" s="228"/>
      <c r="S120" s="228"/>
      <c r="T120" s="228"/>
      <c r="U120" s="228"/>
      <c r="V120" s="228"/>
      <c r="W120" s="141"/>
      <c r="X120" s="143"/>
      <c r="Y120" s="150"/>
      <c r="Z120" s="148" t="str">
        <f>IFERROR(VLOOKUP(Y120, 【参考】数式用!$A$3:$B$48, 2, FALSE), "")</f>
        <v/>
      </c>
      <c r="AA120" s="38"/>
    </row>
    <row r="121" spans="1:27" ht="38.25" customHeight="1">
      <c r="A121" s="27"/>
      <c r="B121" s="127">
        <f t="shared" si="1"/>
        <v>82</v>
      </c>
      <c r="C121" s="216"/>
      <c r="D121" s="217"/>
      <c r="E121" s="217"/>
      <c r="F121" s="217"/>
      <c r="G121" s="217"/>
      <c r="H121" s="217"/>
      <c r="I121" s="217"/>
      <c r="J121" s="217"/>
      <c r="K121" s="217"/>
      <c r="L121" s="218"/>
      <c r="M121" s="228"/>
      <c r="N121" s="228"/>
      <c r="O121" s="228"/>
      <c r="P121" s="228"/>
      <c r="Q121" s="228"/>
      <c r="R121" s="228"/>
      <c r="S121" s="228"/>
      <c r="T121" s="228"/>
      <c r="U121" s="228"/>
      <c r="V121" s="228"/>
      <c r="W121" s="141"/>
      <c r="X121" s="143"/>
      <c r="Y121" s="150"/>
      <c r="Z121" s="148" t="str">
        <f>IFERROR(VLOOKUP(Y121, 【参考】数式用!$A$3:$B$48, 2, FALSE), "")</f>
        <v/>
      </c>
      <c r="AA121" s="38"/>
    </row>
    <row r="122" spans="1:27" ht="38.25" customHeight="1">
      <c r="A122" s="27"/>
      <c r="B122" s="127">
        <f t="shared" si="1"/>
        <v>83</v>
      </c>
      <c r="C122" s="216"/>
      <c r="D122" s="217"/>
      <c r="E122" s="217"/>
      <c r="F122" s="217"/>
      <c r="G122" s="217"/>
      <c r="H122" s="217"/>
      <c r="I122" s="217"/>
      <c r="J122" s="217"/>
      <c r="K122" s="217"/>
      <c r="L122" s="218"/>
      <c r="M122" s="228"/>
      <c r="N122" s="228"/>
      <c r="O122" s="228"/>
      <c r="P122" s="228"/>
      <c r="Q122" s="228"/>
      <c r="R122" s="228"/>
      <c r="S122" s="228"/>
      <c r="T122" s="228"/>
      <c r="U122" s="228"/>
      <c r="V122" s="228"/>
      <c r="W122" s="141"/>
      <c r="X122" s="143"/>
      <c r="Y122" s="150"/>
      <c r="Z122" s="148" t="str">
        <f>IFERROR(VLOOKUP(Y122, 【参考】数式用!$A$3:$B$48, 2, FALSE), "")</f>
        <v/>
      </c>
      <c r="AA122" s="38"/>
    </row>
    <row r="123" spans="1:27" ht="38.25" customHeight="1">
      <c r="A123" s="27"/>
      <c r="B123" s="127">
        <f t="shared" si="1"/>
        <v>84</v>
      </c>
      <c r="C123" s="216"/>
      <c r="D123" s="217"/>
      <c r="E123" s="217"/>
      <c r="F123" s="217"/>
      <c r="G123" s="217"/>
      <c r="H123" s="217"/>
      <c r="I123" s="217"/>
      <c r="J123" s="217"/>
      <c r="K123" s="217"/>
      <c r="L123" s="218"/>
      <c r="M123" s="228"/>
      <c r="N123" s="228"/>
      <c r="O123" s="228"/>
      <c r="P123" s="228"/>
      <c r="Q123" s="228"/>
      <c r="R123" s="228"/>
      <c r="S123" s="228"/>
      <c r="T123" s="228"/>
      <c r="U123" s="228"/>
      <c r="V123" s="228"/>
      <c r="W123" s="141"/>
      <c r="X123" s="143"/>
      <c r="Y123" s="150"/>
      <c r="Z123" s="148" t="str">
        <f>IFERROR(VLOOKUP(Y123, 【参考】数式用!$A$3:$B$48, 2, FALSE), "")</f>
        <v/>
      </c>
      <c r="AA123" s="38"/>
    </row>
    <row r="124" spans="1:27" ht="38.25" customHeight="1">
      <c r="A124" s="27"/>
      <c r="B124" s="127">
        <f t="shared" si="1"/>
        <v>85</v>
      </c>
      <c r="C124" s="216"/>
      <c r="D124" s="217"/>
      <c r="E124" s="217"/>
      <c r="F124" s="217"/>
      <c r="G124" s="217"/>
      <c r="H124" s="217"/>
      <c r="I124" s="217"/>
      <c r="J124" s="217"/>
      <c r="K124" s="217"/>
      <c r="L124" s="218"/>
      <c r="M124" s="228"/>
      <c r="N124" s="228"/>
      <c r="O124" s="228"/>
      <c r="P124" s="228"/>
      <c r="Q124" s="228"/>
      <c r="R124" s="228"/>
      <c r="S124" s="228"/>
      <c r="T124" s="228"/>
      <c r="U124" s="228"/>
      <c r="V124" s="228"/>
      <c r="W124" s="141"/>
      <c r="X124" s="143"/>
      <c r="Y124" s="150"/>
      <c r="Z124" s="148" t="str">
        <f>IFERROR(VLOOKUP(Y124, 【参考】数式用!$A$3:$B$48, 2, FALSE), "")</f>
        <v/>
      </c>
      <c r="AA124" s="38"/>
    </row>
    <row r="125" spans="1:27" ht="38.25" customHeight="1">
      <c r="A125" s="27"/>
      <c r="B125" s="127">
        <f t="shared" si="1"/>
        <v>86</v>
      </c>
      <c r="C125" s="216"/>
      <c r="D125" s="217"/>
      <c r="E125" s="217"/>
      <c r="F125" s="217"/>
      <c r="G125" s="217"/>
      <c r="H125" s="217"/>
      <c r="I125" s="217"/>
      <c r="J125" s="217"/>
      <c r="K125" s="217"/>
      <c r="L125" s="218"/>
      <c r="M125" s="228"/>
      <c r="N125" s="228"/>
      <c r="O125" s="228"/>
      <c r="P125" s="228"/>
      <c r="Q125" s="228"/>
      <c r="R125" s="228"/>
      <c r="S125" s="228"/>
      <c r="T125" s="228"/>
      <c r="U125" s="228"/>
      <c r="V125" s="228"/>
      <c r="W125" s="141"/>
      <c r="X125" s="143"/>
      <c r="Y125" s="150"/>
      <c r="Z125" s="148" t="str">
        <f>IFERROR(VLOOKUP(Y125, 【参考】数式用!$A$3:$B$48, 2, FALSE), "")</f>
        <v/>
      </c>
      <c r="AA125" s="38"/>
    </row>
    <row r="126" spans="1:27" ht="38.25" customHeight="1">
      <c r="A126" s="27"/>
      <c r="B126" s="127">
        <f t="shared" si="1"/>
        <v>87</v>
      </c>
      <c r="C126" s="216"/>
      <c r="D126" s="217"/>
      <c r="E126" s="217"/>
      <c r="F126" s="217"/>
      <c r="G126" s="217"/>
      <c r="H126" s="217"/>
      <c r="I126" s="217"/>
      <c r="J126" s="217"/>
      <c r="K126" s="217"/>
      <c r="L126" s="218"/>
      <c r="M126" s="228"/>
      <c r="N126" s="228"/>
      <c r="O126" s="228"/>
      <c r="P126" s="228"/>
      <c r="Q126" s="228"/>
      <c r="R126" s="228"/>
      <c r="S126" s="228"/>
      <c r="T126" s="228"/>
      <c r="U126" s="228"/>
      <c r="V126" s="228"/>
      <c r="W126" s="141"/>
      <c r="X126" s="143"/>
      <c r="Y126" s="150"/>
      <c r="Z126" s="148" t="str">
        <f>IFERROR(VLOOKUP(Y126, 【参考】数式用!$A$3:$B$48, 2, FALSE), "")</f>
        <v/>
      </c>
      <c r="AA126" s="38"/>
    </row>
    <row r="127" spans="1:27" ht="38.25" customHeight="1">
      <c r="A127" s="27"/>
      <c r="B127" s="127">
        <f t="shared" si="1"/>
        <v>88</v>
      </c>
      <c r="C127" s="216"/>
      <c r="D127" s="217"/>
      <c r="E127" s="217"/>
      <c r="F127" s="217"/>
      <c r="G127" s="217"/>
      <c r="H127" s="217"/>
      <c r="I127" s="217"/>
      <c r="J127" s="217"/>
      <c r="K127" s="217"/>
      <c r="L127" s="218"/>
      <c r="M127" s="228"/>
      <c r="N127" s="228"/>
      <c r="O127" s="228"/>
      <c r="P127" s="228"/>
      <c r="Q127" s="228"/>
      <c r="R127" s="228"/>
      <c r="S127" s="228"/>
      <c r="T127" s="228"/>
      <c r="U127" s="228"/>
      <c r="V127" s="228"/>
      <c r="W127" s="141"/>
      <c r="X127" s="143"/>
      <c r="Y127" s="150"/>
      <c r="Z127" s="148" t="str">
        <f>IFERROR(VLOOKUP(Y127, 【参考】数式用!$A$3:$B$48, 2, FALSE), "")</f>
        <v/>
      </c>
      <c r="AA127" s="38"/>
    </row>
    <row r="128" spans="1:27" ht="38.25" customHeight="1">
      <c r="A128" s="27"/>
      <c r="B128" s="127">
        <f t="shared" si="1"/>
        <v>89</v>
      </c>
      <c r="C128" s="216"/>
      <c r="D128" s="217"/>
      <c r="E128" s="217"/>
      <c r="F128" s="217"/>
      <c r="G128" s="217"/>
      <c r="H128" s="217"/>
      <c r="I128" s="217"/>
      <c r="J128" s="217"/>
      <c r="K128" s="217"/>
      <c r="L128" s="218"/>
      <c r="M128" s="228"/>
      <c r="N128" s="228"/>
      <c r="O128" s="228"/>
      <c r="P128" s="228"/>
      <c r="Q128" s="228"/>
      <c r="R128" s="228"/>
      <c r="S128" s="228"/>
      <c r="T128" s="228"/>
      <c r="U128" s="228"/>
      <c r="V128" s="228"/>
      <c r="W128" s="141"/>
      <c r="X128" s="143"/>
      <c r="Y128" s="150"/>
      <c r="Z128" s="148" t="str">
        <f>IFERROR(VLOOKUP(Y128, 【参考】数式用!$A$3:$B$48, 2, FALSE), "")</f>
        <v/>
      </c>
      <c r="AA128" s="38"/>
    </row>
    <row r="129" spans="1:27" ht="38.25" customHeight="1">
      <c r="A129" s="27"/>
      <c r="B129" s="127">
        <f t="shared" si="1"/>
        <v>90</v>
      </c>
      <c r="C129" s="216"/>
      <c r="D129" s="217"/>
      <c r="E129" s="217"/>
      <c r="F129" s="217"/>
      <c r="G129" s="217"/>
      <c r="H129" s="217"/>
      <c r="I129" s="217"/>
      <c r="J129" s="217"/>
      <c r="K129" s="217"/>
      <c r="L129" s="218"/>
      <c r="M129" s="228"/>
      <c r="N129" s="228"/>
      <c r="O129" s="228"/>
      <c r="P129" s="228"/>
      <c r="Q129" s="228"/>
      <c r="R129" s="228"/>
      <c r="S129" s="228"/>
      <c r="T129" s="228"/>
      <c r="U129" s="228"/>
      <c r="V129" s="228"/>
      <c r="W129" s="141"/>
      <c r="X129" s="143"/>
      <c r="Y129" s="150"/>
      <c r="Z129" s="148" t="str">
        <f>IFERROR(VLOOKUP(Y129, 【参考】数式用!$A$3:$B$48, 2, FALSE), "")</f>
        <v/>
      </c>
      <c r="AA129" s="38"/>
    </row>
    <row r="130" spans="1:27" ht="38.25" customHeight="1">
      <c r="A130" s="27"/>
      <c r="B130" s="127">
        <f t="shared" si="1"/>
        <v>91</v>
      </c>
      <c r="C130" s="216"/>
      <c r="D130" s="217"/>
      <c r="E130" s="217"/>
      <c r="F130" s="217"/>
      <c r="G130" s="217"/>
      <c r="H130" s="217"/>
      <c r="I130" s="217"/>
      <c r="J130" s="217"/>
      <c r="K130" s="217"/>
      <c r="L130" s="218"/>
      <c r="M130" s="228"/>
      <c r="N130" s="228"/>
      <c r="O130" s="228"/>
      <c r="P130" s="228"/>
      <c r="Q130" s="228"/>
      <c r="R130" s="228"/>
      <c r="S130" s="228"/>
      <c r="T130" s="228"/>
      <c r="U130" s="228"/>
      <c r="V130" s="228"/>
      <c r="W130" s="141"/>
      <c r="X130" s="143"/>
      <c r="Y130" s="150"/>
      <c r="Z130" s="148" t="str">
        <f>IFERROR(VLOOKUP(Y130, 【参考】数式用!$A$3:$B$48, 2, FALSE), "")</f>
        <v/>
      </c>
      <c r="AA130" s="38"/>
    </row>
    <row r="131" spans="1:27" ht="38.25" customHeight="1">
      <c r="A131" s="27"/>
      <c r="B131" s="127">
        <f t="shared" si="1"/>
        <v>92</v>
      </c>
      <c r="C131" s="216"/>
      <c r="D131" s="217"/>
      <c r="E131" s="217"/>
      <c r="F131" s="217"/>
      <c r="G131" s="217"/>
      <c r="H131" s="217"/>
      <c r="I131" s="217"/>
      <c r="J131" s="217"/>
      <c r="K131" s="217"/>
      <c r="L131" s="218"/>
      <c r="M131" s="228"/>
      <c r="N131" s="228"/>
      <c r="O131" s="228"/>
      <c r="P131" s="228"/>
      <c r="Q131" s="228"/>
      <c r="R131" s="228"/>
      <c r="S131" s="228"/>
      <c r="T131" s="228"/>
      <c r="U131" s="228"/>
      <c r="V131" s="228"/>
      <c r="W131" s="141"/>
      <c r="X131" s="143"/>
      <c r="Y131" s="150"/>
      <c r="Z131" s="148" t="str">
        <f>IFERROR(VLOOKUP(Y131, 【参考】数式用!$A$3:$B$48, 2, FALSE), "")</f>
        <v/>
      </c>
      <c r="AA131" s="38"/>
    </row>
    <row r="132" spans="1:27" ht="38.25" customHeight="1">
      <c r="A132" s="27"/>
      <c r="B132" s="127">
        <f t="shared" si="1"/>
        <v>93</v>
      </c>
      <c r="C132" s="216"/>
      <c r="D132" s="217"/>
      <c r="E132" s="217"/>
      <c r="F132" s="217"/>
      <c r="G132" s="217"/>
      <c r="H132" s="217"/>
      <c r="I132" s="217"/>
      <c r="J132" s="217"/>
      <c r="K132" s="217"/>
      <c r="L132" s="218"/>
      <c r="M132" s="228"/>
      <c r="N132" s="228"/>
      <c r="O132" s="228"/>
      <c r="P132" s="228"/>
      <c r="Q132" s="228"/>
      <c r="R132" s="228"/>
      <c r="S132" s="228"/>
      <c r="T132" s="228"/>
      <c r="U132" s="228"/>
      <c r="V132" s="228"/>
      <c r="W132" s="141"/>
      <c r="X132" s="143"/>
      <c r="Y132" s="150"/>
      <c r="Z132" s="148" t="str">
        <f>IFERROR(VLOOKUP(Y132, 【参考】数式用!$A$3:$B$48, 2, FALSE), "")</f>
        <v/>
      </c>
      <c r="AA132" s="38"/>
    </row>
    <row r="133" spans="1:27" ht="38.25" customHeight="1">
      <c r="A133" s="27"/>
      <c r="B133" s="127">
        <f t="shared" si="1"/>
        <v>94</v>
      </c>
      <c r="C133" s="216"/>
      <c r="D133" s="217"/>
      <c r="E133" s="217"/>
      <c r="F133" s="217"/>
      <c r="G133" s="217"/>
      <c r="H133" s="217"/>
      <c r="I133" s="217"/>
      <c r="J133" s="217"/>
      <c r="K133" s="217"/>
      <c r="L133" s="218"/>
      <c r="M133" s="228"/>
      <c r="N133" s="228"/>
      <c r="O133" s="228"/>
      <c r="P133" s="228"/>
      <c r="Q133" s="228"/>
      <c r="R133" s="228"/>
      <c r="S133" s="228"/>
      <c r="T133" s="228"/>
      <c r="U133" s="228"/>
      <c r="V133" s="228"/>
      <c r="W133" s="141"/>
      <c r="X133" s="143"/>
      <c r="Y133" s="150"/>
      <c r="Z133" s="148" t="str">
        <f>IFERROR(VLOOKUP(Y133, 【参考】数式用!$A$3:$B$48, 2, FALSE), "")</f>
        <v/>
      </c>
      <c r="AA133" s="38"/>
    </row>
    <row r="134" spans="1:27" ht="38.25" customHeight="1">
      <c r="A134" s="27"/>
      <c r="B134" s="127">
        <f t="shared" si="1"/>
        <v>95</v>
      </c>
      <c r="C134" s="216"/>
      <c r="D134" s="217"/>
      <c r="E134" s="217"/>
      <c r="F134" s="217"/>
      <c r="G134" s="217"/>
      <c r="H134" s="217"/>
      <c r="I134" s="217"/>
      <c r="J134" s="217"/>
      <c r="K134" s="217"/>
      <c r="L134" s="218"/>
      <c r="M134" s="228"/>
      <c r="N134" s="228"/>
      <c r="O134" s="228"/>
      <c r="P134" s="228"/>
      <c r="Q134" s="228"/>
      <c r="R134" s="228"/>
      <c r="S134" s="228"/>
      <c r="T134" s="228"/>
      <c r="U134" s="228"/>
      <c r="V134" s="228"/>
      <c r="W134" s="141"/>
      <c r="X134" s="143"/>
      <c r="Y134" s="150"/>
      <c r="Z134" s="148" t="str">
        <f>IFERROR(VLOOKUP(Y134, 【参考】数式用!$A$3:$B$48, 2, FALSE), "")</f>
        <v/>
      </c>
      <c r="AA134" s="38"/>
    </row>
    <row r="135" spans="1:27" ht="38.25" customHeight="1">
      <c r="A135" s="27"/>
      <c r="B135" s="127">
        <f t="shared" si="1"/>
        <v>96</v>
      </c>
      <c r="C135" s="216"/>
      <c r="D135" s="217"/>
      <c r="E135" s="217"/>
      <c r="F135" s="217"/>
      <c r="G135" s="217"/>
      <c r="H135" s="217"/>
      <c r="I135" s="217"/>
      <c r="J135" s="217"/>
      <c r="K135" s="217"/>
      <c r="L135" s="218"/>
      <c r="M135" s="228"/>
      <c r="N135" s="228"/>
      <c r="O135" s="228"/>
      <c r="P135" s="228"/>
      <c r="Q135" s="228"/>
      <c r="R135" s="228"/>
      <c r="S135" s="228"/>
      <c r="T135" s="228"/>
      <c r="U135" s="228"/>
      <c r="V135" s="228"/>
      <c r="W135" s="141"/>
      <c r="X135" s="143"/>
      <c r="Y135" s="150"/>
      <c r="Z135" s="148" t="str">
        <f>IFERROR(VLOOKUP(Y135, 【参考】数式用!$A$3:$B$48, 2, FALSE), "")</f>
        <v/>
      </c>
      <c r="AA135" s="38"/>
    </row>
    <row r="136" spans="1:27" ht="38.25" customHeight="1">
      <c r="A136" s="27"/>
      <c r="B136" s="127">
        <f t="shared" si="1"/>
        <v>97</v>
      </c>
      <c r="C136" s="216"/>
      <c r="D136" s="217"/>
      <c r="E136" s="217"/>
      <c r="F136" s="217"/>
      <c r="G136" s="217"/>
      <c r="H136" s="217"/>
      <c r="I136" s="217"/>
      <c r="J136" s="217"/>
      <c r="K136" s="217"/>
      <c r="L136" s="218"/>
      <c r="M136" s="228"/>
      <c r="N136" s="228"/>
      <c r="O136" s="228"/>
      <c r="P136" s="228"/>
      <c r="Q136" s="228"/>
      <c r="R136" s="228"/>
      <c r="S136" s="228"/>
      <c r="T136" s="228"/>
      <c r="U136" s="228"/>
      <c r="V136" s="228"/>
      <c r="W136" s="141"/>
      <c r="X136" s="143"/>
      <c r="Y136" s="150"/>
      <c r="Z136" s="148" t="str">
        <f>IFERROR(VLOOKUP(Y136, 【参考】数式用!$A$3:$B$48, 2, FALSE), "")</f>
        <v/>
      </c>
      <c r="AA136" s="38"/>
    </row>
    <row r="137" spans="1:27" ht="38.25" customHeight="1">
      <c r="A137" s="27"/>
      <c r="B137" s="127">
        <f t="shared" si="1"/>
        <v>98</v>
      </c>
      <c r="C137" s="216"/>
      <c r="D137" s="217"/>
      <c r="E137" s="217"/>
      <c r="F137" s="217"/>
      <c r="G137" s="217"/>
      <c r="H137" s="217"/>
      <c r="I137" s="217"/>
      <c r="J137" s="217"/>
      <c r="K137" s="217"/>
      <c r="L137" s="218"/>
      <c r="M137" s="228"/>
      <c r="N137" s="228"/>
      <c r="O137" s="228"/>
      <c r="P137" s="228"/>
      <c r="Q137" s="228"/>
      <c r="R137" s="228"/>
      <c r="S137" s="228"/>
      <c r="T137" s="228"/>
      <c r="U137" s="228"/>
      <c r="V137" s="228"/>
      <c r="W137" s="141"/>
      <c r="X137" s="143"/>
      <c r="Y137" s="150"/>
      <c r="Z137" s="148" t="str">
        <f>IFERROR(VLOOKUP(Y137, 【参考】数式用!$A$3:$B$48, 2, FALSE), "")</f>
        <v/>
      </c>
      <c r="AA137" s="38"/>
    </row>
    <row r="138" spans="1:27" ht="38.25" customHeight="1">
      <c r="A138" s="27"/>
      <c r="B138" s="127">
        <f t="shared" si="1"/>
        <v>99</v>
      </c>
      <c r="C138" s="216"/>
      <c r="D138" s="217"/>
      <c r="E138" s="217"/>
      <c r="F138" s="217"/>
      <c r="G138" s="217"/>
      <c r="H138" s="217"/>
      <c r="I138" s="217"/>
      <c r="J138" s="217"/>
      <c r="K138" s="217"/>
      <c r="L138" s="218"/>
      <c r="M138" s="228"/>
      <c r="N138" s="228"/>
      <c r="O138" s="228"/>
      <c r="P138" s="228"/>
      <c r="Q138" s="228"/>
      <c r="R138" s="228"/>
      <c r="S138" s="228"/>
      <c r="T138" s="228"/>
      <c r="U138" s="228"/>
      <c r="V138" s="228"/>
      <c r="W138" s="141"/>
      <c r="X138" s="143"/>
      <c r="Y138" s="150"/>
      <c r="Z138" s="148" t="str">
        <f>IFERROR(VLOOKUP(Y138, 【参考】数式用!$A$3:$B$48, 2, FALSE), "")</f>
        <v/>
      </c>
      <c r="AA138" s="38"/>
    </row>
    <row r="139" spans="1:27" ht="38.25" customHeight="1" thickBot="1">
      <c r="A139" s="27"/>
      <c r="B139" s="127">
        <f t="shared" si="1"/>
        <v>100</v>
      </c>
      <c r="C139" s="219"/>
      <c r="D139" s="220"/>
      <c r="E139" s="220"/>
      <c r="F139" s="220"/>
      <c r="G139" s="220"/>
      <c r="H139" s="220"/>
      <c r="I139" s="220"/>
      <c r="J139" s="220"/>
      <c r="K139" s="220"/>
      <c r="L139" s="221"/>
      <c r="M139" s="229"/>
      <c r="N139" s="229"/>
      <c r="O139" s="229"/>
      <c r="P139" s="229"/>
      <c r="Q139" s="229"/>
      <c r="R139" s="229"/>
      <c r="S139" s="229"/>
      <c r="T139" s="229"/>
      <c r="U139" s="229"/>
      <c r="V139" s="229"/>
      <c r="W139" s="147"/>
      <c r="X139" s="5"/>
      <c r="Y139" s="151"/>
      <c r="Z139" s="148"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1"/>
      <c r="W144" s="131"/>
    </row>
    <row r="145" spans="22:23" ht="20.100000000000001" customHeight="1">
      <c r="V145" s="132"/>
      <c r="W145" s="132"/>
    </row>
    <row r="146" spans="22:23" ht="20.100000000000001" customHeight="1">
      <c r="V146" s="133"/>
      <c r="W146" s="133"/>
    </row>
  </sheetData>
  <sheetProtection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6">
    <dataValidation type="textLength" imeMode="halfAlpha" operator="equal" allowBlank="1" showInputMessage="1" showErrorMessage="1" error="桁数が正しくありません。10桁の障害福祉サービス事業所番号を入力してください。" prompt="10桁の障害福祉サービス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P24" xr:uid="{BFD4EF45-0F10-4F0D-AF66-FC4514EC1D71}"/>
    <dataValidation imeMode="halfKatakana" allowBlank="1" showInputMessage="1" showErrorMessage="1" sqref="M30:X30 M22:X22" xr:uid="{9E44B3BB-867E-4175-B469-2FD1B364A86A}"/>
    <dataValidation type="whole" imeMode="halfAlpha" allowBlank="1" showInputMessage="1" showErrorMessage="1" sqref="M24:O24 Q24:T24" xr:uid="{03EFEB1D-144C-46F6-BD59-A25D6B691BFC}">
      <formula1>0</formula1>
      <formula2>9</formula2>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5"/>
  <sheetViews>
    <sheetView view="pageBreakPreview" zoomScale="115" zoomScaleNormal="120" zoomScaleSheetLayoutView="115" workbookViewId="0">
      <selection activeCell="Z21" sqref="Z21:AF21"/>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81" t="s">
        <v>1835</v>
      </c>
      <c r="B1" s="82"/>
      <c r="C1" s="82"/>
      <c r="D1" s="82"/>
      <c r="E1" s="82"/>
      <c r="F1" s="82"/>
      <c r="G1" s="82"/>
      <c r="H1" s="82"/>
      <c r="I1" s="82"/>
      <c r="J1" s="82"/>
      <c r="K1" s="82"/>
      <c r="L1" s="82"/>
      <c r="M1" s="82"/>
      <c r="N1" s="82"/>
      <c r="O1" s="82"/>
      <c r="P1" s="82"/>
      <c r="Q1" s="82"/>
      <c r="R1" s="82"/>
      <c r="S1" s="82"/>
      <c r="T1" s="82"/>
      <c r="U1" s="82"/>
      <c r="V1" s="82"/>
      <c r="W1" s="83"/>
      <c r="X1" s="83"/>
      <c r="Y1" s="83"/>
      <c r="Z1" s="83"/>
      <c r="AA1" s="83"/>
      <c r="AB1" s="83"/>
      <c r="AC1" s="354" t="s">
        <v>10</v>
      </c>
      <c r="AD1" s="355"/>
      <c r="AE1" s="355"/>
      <c r="AF1" s="354" t="str">
        <f>IF(基本情報入力シート!C18="", "", 基本情報入力シート!C18)</f>
        <v>福島県</v>
      </c>
      <c r="AG1" s="355"/>
      <c r="AH1" s="355"/>
      <c r="AI1" s="355"/>
      <c r="AJ1" s="356"/>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357" t="s">
        <v>1851</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37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59" t="s">
        <v>0</v>
      </c>
      <c r="B6" s="360"/>
      <c r="C6" s="360"/>
      <c r="D6" s="360"/>
      <c r="E6" s="360"/>
      <c r="F6" s="361"/>
      <c r="G6" s="342" t="str">
        <f>IF(基本情報入力シート!M22="","",基本情報入力シート!M22)</f>
        <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4"/>
    </row>
    <row r="7" spans="1:47" s="6" customFormat="1" ht="22.5" customHeight="1">
      <c r="A7" s="396" t="s">
        <v>15</v>
      </c>
      <c r="B7" s="397"/>
      <c r="C7" s="397"/>
      <c r="D7" s="397"/>
      <c r="E7" s="397"/>
      <c r="F7" s="398"/>
      <c r="G7" s="399" t="str">
        <f>IF(基本情報入力シート!M23="","",基本情報入力シート!M23)</f>
        <v/>
      </c>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1"/>
    </row>
    <row r="8" spans="1:47" s="6" customFormat="1" ht="12.75" customHeight="1">
      <c r="A8" s="402" t="s">
        <v>11</v>
      </c>
      <c r="B8" s="403"/>
      <c r="C8" s="403"/>
      <c r="D8" s="403"/>
      <c r="E8" s="403"/>
      <c r="F8" s="403"/>
      <c r="G8" s="110" t="s">
        <v>1</v>
      </c>
      <c r="H8" s="343" t="str">
        <f>IF(基本情報入力シート!AB24="－","",基本情報入力シート!AB24)</f>
        <v/>
      </c>
      <c r="I8" s="343"/>
      <c r="J8" s="343"/>
      <c r="K8" s="343"/>
      <c r="L8" s="344"/>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45"/>
      <c r="B9" s="346"/>
      <c r="C9" s="346"/>
      <c r="D9" s="346"/>
      <c r="E9" s="346"/>
      <c r="F9" s="346"/>
      <c r="G9" s="406" t="str">
        <f>IF(基本情報入力シート!M25="","",基本情報入力シート!M25)</f>
        <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8"/>
    </row>
    <row r="10" spans="1:47" s="6" customFormat="1" ht="12" customHeight="1">
      <c r="A10" s="404"/>
      <c r="B10" s="405"/>
      <c r="C10" s="405"/>
      <c r="D10" s="405"/>
      <c r="E10" s="405"/>
      <c r="F10" s="405"/>
      <c r="G10" s="347" t="str">
        <f>IF(基本情報入力シート!M26="","",基本情報入力シート!M26)</f>
        <v/>
      </c>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9"/>
    </row>
    <row r="11" spans="1:47" s="6" customFormat="1" ht="15" customHeight="1">
      <c r="A11" s="340" t="s">
        <v>0</v>
      </c>
      <c r="B11" s="341"/>
      <c r="C11" s="341"/>
      <c r="D11" s="341"/>
      <c r="E11" s="341"/>
      <c r="F11" s="341"/>
      <c r="G11" s="342" t="str">
        <f>IF(基本情報入力シート!M30="","",基本情報入力シート!M30)</f>
        <v/>
      </c>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4"/>
      <c r="AS11" s="41"/>
    </row>
    <row r="12" spans="1:47" s="6" customFormat="1" ht="22.5" customHeight="1">
      <c r="A12" s="345" t="s">
        <v>12</v>
      </c>
      <c r="B12" s="346"/>
      <c r="C12" s="346"/>
      <c r="D12" s="346"/>
      <c r="E12" s="346"/>
      <c r="F12" s="346"/>
      <c r="G12" s="347" t="str">
        <f>IF(基本情報入力シート!M31="","",基本情報入力シート!M31)</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9"/>
      <c r="AS12" s="41"/>
    </row>
    <row r="13" spans="1:47" s="6" customFormat="1" ht="17.25" customHeight="1">
      <c r="A13" s="350" t="s">
        <v>13</v>
      </c>
      <c r="B13" s="350"/>
      <c r="C13" s="350"/>
      <c r="D13" s="350"/>
      <c r="E13" s="350"/>
      <c r="F13" s="350"/>
      <c r="G13" s="351" t="s">
        <v>7</v>
      </c>
      <c r="H13" s="351"/>
      <c r="I13" s="351"/>
      <c r="J13" s="352"/>
      <c r="K13" s="353" t="str">
        <f>IF(基本情報入力シート!M32="","",基本情報入力シート!M32)</f>
        <v/>
      </c>
      <c r="L13" s="353"/>
      <c r="M13" s="353"/>
      <c r="N13" s="353"/>
      <c r="O13" s="353"/>
      <c r="P13" s="353"/>
      <c r="Q13" s="353"/>
      <c r="R13" s="353"/>
      <c r="S13" s="353"/>
      <c r="T13" s="353"/>
      <c r="U13" s="350" t="s">
        <v>14</v>
      </c>
      <c r="V13" s="350"/>
      <c r="W13" s="350"/>
      <c r="X13" s="350"/>
      <c r="Y13" s="353" t="str">
        <f>IF(基本情報入力シート!M33="","",基本情報入力シート!M33)</f>
        <v/>
      </c>
      <c r="Z13" s="353"/>
      <c r="AA13" s="353"/>
      <c r="AB13" s="353"/>
      <c r="AC13" s="353"/>
      <c r="AD13" s="353"/>
      <c r="AE13" s="353"/>
      <c r="AF13" s="353"/>
      <c r="AG13" s="353"/>
      <c r="AH13" s="353"/>
      <c r="AI13" s="353"/>
      <c r="AJ13" s="353"/>
      <c r="AS13" s="41"/>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41"/>
    </row>
    <row r="15" spans="1:47" s="6" customFormat="1" ht="13.8" thickBot="1">
      <c r="A15" s="90" t="s">
        <v>38</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41"/>
    </row>
    <row r="16" spans="1:47" ht="19.5" customHeight="1" thickBot="1">
      <c r="A16" s="372" t="s">
        <v>1840</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68">
        <f>'別紙様式3-2（補助金）'!F5</f>
        <v>0</v>
      </c>
      <c r="AA16" s="369"/>
      <c r="AB16" s="369"/>
      <c r="AC16" s="369"/>
      <c r="AD16" s="369"/>
      <c r="AE16" s="369"/>
      <c r="AF16" s="369"/>
      <c r="AG16" s="370" t="s">
        <v>4</v>
      </c>
      <c r="AH16" s="371"/>
      <c r="AI16" s="43" t="str">
        <f>IF(G7="", "", IF(SUM(Z17:AF18)&gt;=Z16, "○", "×"))</f>
        <v/>
      </c>
      <c r="AK16" s="362" t="s">
        <v>1848</v>
      </c>
      <c r="AL16" s="363"/>
      <c r="AM16" s="363"/>
      <c r="AN16" s="363"/>
      <c r="AO16" s="363"/>
      <c r="AP16" s="363"/>
      <c r="AQ16" s="363"/>
      <c r="AR16" s="363"/>
      <c r="AS16" s="363"/>
      <c r="AT16" s="363"/>
      <c r="AU16" s="364"/>
    </row>
    <row r="17" spans="1:47" ht="19.5" customHeight="1">
      <c r="A17" s="372" t="s">
        <v>1841</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07"/>
      <c r="AA17" s="307"/>
      <c r="AB17" s="307"/>
      <c r="AC17" s="307"/>
      <c r="AD17" s="307"/>
      <c r="AE17" s="307"/>
      <c r="AF17" s="307"/>
      <c r="AG17" s="308" t="s">
        <v>4</v>
      </c>
      <c r="AH17" s="309"/>
      <c r="AI17" s="83"/>
      <c r="AJ17" s="83"/>
    </row>
    <row r="18" spans="1:47" ht="19.5" customHeight="1">
      <c r="A18" s="376" t="s">
        <v>1827</v>
      </c>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8"/>
      <c r="Z18" s="365">
        <f>SUM(Z19:AF21)</f>
        <v>0</v>
      </c>
      <c r="AA18" s="365"/>
      <c r="AB18" s="365"/>
      <c r="AC18" s="365"/>
      <c r="AD18" s="365"/>
      <c r="AE18" s="365"/>
      <c r="AF18" s="365"/>
      <c r="AG18" s="308" t="s">
        <v>4</v>
      </c>
      <c r="AH18" s="309"/>
      <c r="AI18" s="93"/>
      <c r="AJ18" s="93"/>
      <c r="AK18" s="44"/>
      <c r="AL18" s="44"/>
      <c r="AT18" s="42"/>
    </row>
    <row r="19" spans="1:47" ht="19.5" customHeight="1">
      <c r="A19" s="170"/>
      <c r="B19" s="95"/>
      <c r="C19" s="95"/>
      <c r="D19" s="95"/>
      <c r="E19" s="95"/>
      <c r="F19" s="95"/>
      <c r="G19" s="95"/>
      <c r="H19" s="95"/>
      <c r="I19" s="95"/>
      <c r="J19" s="95"/>
      <c r="K19" s="95"/>
      <c r="L19" s="366" t="s">
        <v>1826</v>
      </c>
      <c r="M19" s="366"/>
      <c r="N19" s="366"/>
      <c r="O19" s="366"/>
      <c r="P19" s="366"/>
      <c r="Q19" s="366"/>
      <c r="R19" s="366"/>
      <c r="S19" s="366"/>
      <c r="T19" s="366"/>
      <c r="U19" s="366"/>
      <c r="V19" s="366"/>
      <c r="W19" s="366"/>
      <c r="X19" s="366"/>
      <c r="Y19" s="367"/>
      <c r="Z19" s="375"/>
      <c r="AA19" s="307"/>
      <c r="AB19" s="307"/>
      <c r="AC19" s="307"/>
      <c r="AD19" s="307"/>
      <c r="AE19" s="307"/>
      <c r="AF19" s="307"/>
      <c r="AG19" s="308" t="s">
        <v>4</v>
      </c>
      <c r="AH19" s="309"/>
      <c r="AI19" s="93"/>
      <c r="AJ19" s="93"/>
      <c r="AK19" s="44"/>
      <c r="AL19" s="44"/>
      <c r="AP19" s="156"/>
      <c r="AT19" s="42"/>
    </row>
    <row r="20" spans="1:47" ht="19.5" customHeight="1">
      <c r="A20" s="170"/>
      <c r="B20" s="95"/>
      <c r="C20" s="95"/>
      <c r="D20" s="95"/>
      <c r="E20" s="95"/>
      <c r="F20" s="95"/>
      <c r="G20" s="95"/>
      <c r="H20" s="95"/>
      <c r="I20" s="95"/>
      <c r="J20" s="95"/>
      <c r="K20" s="95"/>
      <c r="L20" s="304" t="s">
        <v>1852</v>
      </c>
      <c r="M20" s="305"/>
      <c r="N20" s="305"/>
      <c r="O20" s="305"/>
      <c r="P20" s="305"/>
      <c r="Q20" s="305"/>
      <c r="R20" s="305"/>
      <c r="S20" s="305"/>
      <c r="T20" s="305"/>
      <c r="U20" s="305"/>
      <c r="V20" s="305"/>
      <c r="W20" s="305"/>
      <c r="X20" s="305"/>
      <c r="Y20" s="306"/>
      <c r="Z20" s="307"/>
      <c r="AA20" s="307"/>
      <c r="AB20" s="307"/>
      <c r="AC20" s="307"/>
      <c r="AD20" s="307"/>
      <c r="AE20" s="307"/>
      <c r="AF20" s="307"/>
      <c r="AG20" s="308" t="s">
        <v>4</v>
      </c>
      <c r="AH20" s="309"/>
      <c r="AI20" s="93"/>
      <c r="AJ20" s="93"/>
      <c r="AK20" s="44"/>
      <c r="AL20" s="44"/>
      <c r="AT20" s="42"/>
    </row>
    <row r="21" spans="1:47" ht="19.5" customHeight="1">
      <c r="A21" s="171"/>
      <c r="B21" s="96"/>
      <c r="C21" s="96"/>
      <c r="D21" s="96"/>
      <c r="E21" s="96"/>
      <c r="F21" s="96"/>
      <c r="G21" s="96"/>
      <c r="H21" s="96"/>
      <c r="I21" s="96"/>
      <c r="J21" s="96"/>
      <c r="K21" s="96"/>
      <c r="L21" s="313" t="s">
        <v>1825</v>
      </c>
      <c r="M21" s="314"/>
      <c r="N21" s="314"/>
      <c r="O21" s="314"/>
      <c r="P21" s="314"/>
      <c r="Q21" s="314"/>
      <c r="R21" s="314"/>
      <c r="S21" s="314"/>
      <c r="T21" s="314"/>
      <c r="U21" s="314"/>
      <c r="V21" s="314"/>
      <c r="W21" s="314"/>
      <c r="X21" s="314"/>
      <c r="Y21" s="315"/>
      <c r="Z21" s="307"/>
      <c r="AA21" s="307"/>
      <c r="AB21" s="307"/>
      <c r="AC21" s="307"/>
      <c r="AD21" s="307"/>
      <c r="AE21" s="307"/>
      <c r="AF21" s="307"/>
      <c r="AG21" s="308" t="s">
        <v>4</v>
      </c>
      <c r="AH21" s="309"/>
      <c r="AI21" s="93"/>
      <c r="AJ21" s="93"/>
      <c r="AK21" s="44"/>
      <c r="AL21" s="44"/>
      <c r="AT21" s="42"/>
    </row>
    <row r="22" spans="1:47" ht="19.5" customHeight="1">
      <c r="A22" s="123" t="s">
        <v>1828</v>
      </c>
      <c r="B22" s="97"/>
      <c r="C22" s="94"/>
      <c r="D22" s="94"/>
      <c r="E22" s="94"/>
      <c r="F22" s="94"/>
      <c r="G22" s="94"/>
      <c r="H22" s="94"/>
      <c r="I22" s="94"/>
      <c r="J22" s="94"/>
      <c r="K22" s="94"/>
      <c r="L22" s="94"/>
      <c r="M22" s="94"/>
      <c r="N22" s="94"/>
      <c r="O22" s="94"/>
      <c r="P22" s="94"/>
      <c r="Q22" s="94"/>
      <c r="R22" s="94"/>
      <c r="S22" s="94"/>
      <c r="T22" s="94"/>
      <c r="U22" s="94"/>
      <c r="V22" s="94"/>
      <c r="W22" s="94"/>
      <c r="X22" s="94"/>
      <c r="Y22" s="94"/>
      <c r="Z22" s="78"/>
      <c r="AA22" s="94"/>
      <c r="AB22" s="94"/>
      <c r="AC22" s="94"/>
      <c r="AD22" s="94"/>
      <c r="AE22" s="94"/>
      <c r="AF22" s="94"/>
      <c r="AG22" s="94"/>
      <c r="AH22" s="94"/>
      <c r="AI22" s="94"/>
      <c r="AJ22" s="93"/>
      <c r="AK22" s="44"/>
      <c r="AL22" s="44"/>
      <c r="AT22" s="42"/>
    </row>
    <row r="23" spans="1:47" ht="19.5" customHeight="1" thickBot="1">
      <c r="A23" s="327" t="s">
        <v>1842</v>
      </c>
      <c r="B23" s="328"/>
      <c r="C23" s="328"/>
      <c r="D23" s="328"/>
      <c r="E23" s="328"/>
      <c r="F23" s="328"/>
      <c r="G23" s="328"/>
      <c r="H23" s="328"/>
      <c r="I23" s="328"/>
      <c r="J23" s="328"/>
      <c r="K23" s="328"/>
      <c r="L23" s="329"/>
      <c r="M23" s="330"/>
      <c r="N23" s="331"/>
      <c r="O23" s="331"/>
      <c r="P23" s="331"/>
      <c r="Q23" s="331"/>
      <c r="R23" s="331"/>
      <c r="S23" s="331"/>
      <c r="T23" s="331"/>
      <c r="U23" s="331"/>
      <c r="V23" s="331"/>
      <c r="W23" s="331"/>
      <c r="X23" s="331"/>
      <c r="Y23" s="331"/>
      <c r="Z23" s="331"/>
      <c r="AA23" s="331"/>
      <c r="AB23" s="331"/>
      <c r="AC23" s="331"/>
      <c r="AD23" s="331"/>
      <c r="AE23" s="331"/>
      <c r="AF23" s="331"/>
      <c r="AG23" s="331"/>
      <c r="AH23" s="332"/>
      <c r="AI23" s="94"/>
      <c r="AJ23" s="93"/>
      <c r="AK23" s="44"/>
      <c r="AL23" s="44"/>
      <c r="AT23" s="42"/>
    </row>
    <row r="24" spans="1:47" ht="51" customHeight="1" thickBot="1">
      <c r="A24" s="337"/>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9"/>
      <c r="AI24" s="43" t="str">
        <f>IF(G7="", "", IF(AND(Z21&gt;0, A24=""), "×", "○"))</f>
        <v/>
      </c>
      <c r="AK24" s="310" t="s">
        <v>1839</v>
      </c>
      <c r="AL24" s="311"/>
      <c r="AM24" s="311"/>
      <c r="AN24" s="311"/>
      <c r="AO24" s="311"/>
      <c r="AP24" s="311"/>
      <c r="AQ24" s="311"/>
      <c r="AR24" s="311"/>
      <c r="AS24" s="311"/>
      <c r="AT24" s="311"/>
      <c r="AU24" s="312"/>
    </row>
    <row r="25" spans="1:47" s="6" customFormat="1" ht="123.6" customHeight="1">
      <c r="A25" s="335" t="s">
        <v>1925</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89"/>
      <c r="AM25" s="155"/>
      <c r="AT25" s="41"/>
    </row>
    <row r="26" spans="1:47" s="6" customFormat="1" ht="6" customHeight="1">
      <c r="A26" s="98"/>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9"/>
    </row>
    <row r="27" spans="1:47" ht="18.75" customHeight="1" thickBot="1">
      <c r="A27" s="379" t="s">
        <v>1815</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row>
    <row r="28" spans="1:47" ht="18.75" customHeight="1" thickBot="1">
      <c r="A28" s="157"/>
      <c r="B28" s="333" t="s">
        <v>1843</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4"/>
      <c r="AI28" s="43" t="str">
        <f>IF(Z17=0,"",IF(A28="","×","○"))</f>
        <v/>
      </c>
    </row>
    <row r="29" spans="1:47" ht="36.6" customHeight="1">
      <c r="A29" s="335" t="s">
        <v>1845</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51"/>
    </row>
    <row r="30" spans="1:47" ht="15" customHeight="1">
      <c r="A30" s="100" t="s">
        <v>88</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51"/>
    </row>
    <row r="31" spans="1:47" ht="17.399999999999999" customHeight="1">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8"/>
      <c r="AJ31" s="51"/>
    </row>
    <row r="32" spans="1:47" s="6" customFormat="1" ht="7.5" customHeight="1">
      <c r="A32" s="88"/>
      <c r="B32" s="91"/>
      <c r="C32" s="88"/>
      <c r="D32" s="88"/>
      <c r="E32" s="88"/>
      <c r="F32" s="88"/>
      <c r="G32" s="88"/>
      <c r="H32" s="88"/>
      <c r="I32" s="88"/>
      <c r="J32" s="88"/>
      <c r="K32" s="89"/>
      <c r="L32" s="89"/>
      <c r="M32" s="89"/>
      <c r="N32" s="89"/>
      <c r="O32" s="89"/>
      <c r="P32" s="89"/>
      <c r="Q32" s="89"/>
      <c r="R32" s="89"/>
      <c r="S32" s="101"/>
      <c r="T32" s="101"/>
      <c r="U32" s="101"/>
      <c r="V32" s="101"/>
      <c r="W32" s="101"/>
      <c r="X32" s="101"/>
      <c r="Y32" s="101"/>
      <c r="Z32" s="101"/>
      <c r="AA32" s="101"/>
      <c r="AB32" s="101"/>
      <c r="AC32" s="101"/>
      <c r="AD32" s="101"/>
      <c r="AE32" s="101"/>
      <c r="AF32" s="101"/>
      <c r="AG32" s="102"/>
      <c r="AH32" s="102"/>
      <c r="AI32" s="103"/>
      <c r="AJ32" s="103"/>
      <c r="AT32" s="41"/>
    </row>
    <row r="33" spans="1:47" ht="18.75" customHeight="1" thickBot="1">
      <c r="A33" s="379" t="s">
        <v>1930</v>
      </c>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row>
    <row r="34" spans="1:47" ht="40.950000000000003" customHeight="1" thickBot="1">
      <c r="A34" s="157"/>
      <c r="B34" s="395" t="s">
        <v>1928</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4"/>
      <c r="AI34" s="43" t="str">
        <f>IF(Z18=0,"",IF(A34="","×","○"))</f>
        <v/>
      </c>
    </row>
    <row r="35" spans="1:47" s="6" customFormat="1" ht="9.6" customHeight="1" thickBot="1">
      <c r="A35" s="88"/>
      <c r="B35" s="91"/>
      <c r="C35" s="88"/>
      <c r="D35" s="88"/>
      <c r="E35" s="88"/>
      <c r="F35" s="88"/>
      <c r="G35" s="88"/>
      <c r="H35" s="88"/>
      <c r="I35" s="88"/>
      <c r="J35" s="88"/>
      <c r="K35" s="89"/>
      <c r="L35" s="89"/>
      <c r="M35" s="89"/>
      <c r="N35" s="89"/>
      <c r="O35" s="89"/>
      <c r="P35" s="89"/>
      <c r="Q35" s="89"/>
      <c r="R35" s="89"/>
      <c r="S35" s="101"/>
      <c r="T35" s="101"/>
      <c r="U35" s="101"/>
      <c r="V35" s="101"/>
      <c r="W35" s="101"/>
      <c r="X35" s="101"/>
      <c r="Y35" s="101"/>
      <c r="Z35" s="101"/>
      <c r="AA35" s="101"/>
      <c r="AB35" s="101"/>
      <c r="AC35" s="101"/>
      <c r="AD35" s="101"/>
      <c r="AE35" s="101"/>
      <c r="AF35" s="101"/>
      <c r="AG35" s="102"/>
      <c r="AH35" s="102"/>
      <c r="AI35" s="103"/>
      <c r="AJ35" s="103"/>
      <c r="AT35" s="41"/>
    </row>
    <row r="36" spans="1:47" ht="18.75" customHeight="1" thickBot="1">
      <c r="A36" s="412" t="s">
        <v>1926</v>
      </c>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3"/>
      <c r="AI36" s="43" t="str">
        <f>IF(G7="", "", IF(AND(B38="✓",AND(G40&lt;&gt;"",J40&lt;&gt;"",Q40&lt;&gt;"",S41&lt;&gt;"",Z41&lt;&gt;"")),"○","×"))</f>
        <v/>
      </c>
      <c r="AJ36" s="104"/>
      <c r="AK36" s="324" t="s">
        <v>1820</v>
      </c>
      <c r="AL36" s="325"/>
      <c r="AM36" s="325"/>
      <c r="AN36" s="325"/>
      <c r="AO36" s="325"/>
      <c r="AP36" s="325"/>
      <c r="AQ36" s="325"/>
      <c r="AR36" s="325"/>
      <c r="AS36" s="325"/>
      <c r="AT36" s="325"/>
      <c r="AU36" s="326"/>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3"/>
      <c r="AT37" s="42"/>
    </row>
    <row r="38" spans="1:47" ht="25.5" customHeight="1" thickBot="1">
      <c r="A38" s="48" t="s">
        <v>35</v>
      </c>
      <c r="B38" s="157"/>
      <c r="C38" s="49"/>
      <c r="D38" s="319" t="s">
        <v>1821</v>
      </c>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4" customFormat="1" ht="19.5" customHeight="1" thickBot="1">
      <c r="A40" s="52"/>
      <c r="B40" s="186" t="s">
        <v>8</v>
      </c>
      <c r="C40" s="186"/>
      <c r="D40" s="320">
        <v>7</v>
      </c>
      <c r="E40" s="321"/>
      <c r="F40" s="186" t="s">
        <v>2</v>
      </c>
      <c r="G40" s="322"/>
      <c r="H40" s="323"/>
      <c r="I40" s="186" t="s">
        <v>3</v>
      </c>
      <c r="J40" s="322"/>
      <c r="K40" s="323"/>
      <c r="L40" s="186" t="s">
        <v>5</v>
      </c>
      <c r="M40" s="187"/>
      <c r="N40" s="320" t="s">
        <v>15</v>
      </c>
      <c r="O40" s="320"/>
      <c r="P40" s="320"/>
      <c r="Q40" s="336" t="str">
        <f>IF(基本情報入力シート!M23="","", 基本情報入力シート!M23)</f>
        <v/>
      </c>
      <c r="R40" s="336"/>
      <c r="S40" s="336"/>
      <c r="T40" s="336"/>
      <c r="U40" s="336"/>
      <c r="V40" s="336"/>
      <c r="W40" s="336"/>
      <c r="X40" s="336"/>
      <c r="Y40" s="336"/>
      <c r="Z40" s="336"/>
      <c r="AA40" s="336"/>
      <c r="AB40" s="336"/>
      <c r="AC40" s="336"/>
      <c r="AD40" s="336"/>
      <c r="AE40" s="336"/>
      <c r="AF40" s="336"/>
      <c r="AG40" s="336"/>
      <c r="AH40" s="336"/>
      <c r="AI40" s="53"/>
      <c r="AJ40" s="105"/>
    </row>
    <row r="41" spans="1:47" s="54" customFormat="1" ht="19.5" customHeight="1">
      <c r="A41" s="52"/>
      <c r="B41" s="188"/>
      <c r="C41" s="186"/>
      <c r="D41" s="186"/>
      <c r="E41" s="186"/>
      <c r="F41" s="186"/>
      <c r="G41" s="186"/>
      <c r="H41" s="186"/>
      <c r="I41" s="186"/>
      <c r="J41" s="186"/>
      <c r="K41" s="186"/>
      <c r="L41" s="186"/>
      <c r="M41" s="186"/>
      <c r="N41" s="394" t="s">
        <v>91</v>
      </c>
      <c r="O41" s="394"/>
      <c r="P41" s="394"/>
      <c r="Q41" s="414" t="s">
        <v>23</v>
      </c>
      <c r="R41" s="414"/>
      <c r="S41" s="393" t="str">
        <f>IF(基本情報入力シート!M27="", "", 基本情報入力シート!M27)</f>
        <v/>
      </c>
      <c r="T41" s="393"/>
      <c r="U41" s="393"/>
      <c r="V41" s="393"/>
      <c r="W41" s="393"/>
      <c r="X41" s="392" t="s">
        <v>24</v>
      </c>
      <c r="Y41" s="392"/>
      <c r="Z41" s="393" t="str">
        <f>IF(基本情報入力シート!M28="", "", 基本情報入力シート!M28)</f>
        <v/>
      </c>
      <c r="AA41" s="393"/>
      <c r="AB41" s="393"/>
      <c r="AC41" s="393"/>
      <c r="AD41" s="393"/>
      <c r="AE41" s="393"/>
      <c r="AF41" s="393"/>
      <c r="AG41" s="393"/>
      <c r="AH41" s="393"/>
      <c r="AI41" s="55"/>
      <c r="AJ41" s="105"/>
    </row>
    <row r="42" spans="1:47" ht="7.5" customHeight="1" thickBot="1">
      <c r="A42" s="56"/>
      <c r="B42" s="57"/>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9"/>
      <c r="AJ42" s="83"/>
    </row>
    <row r="43" spans="1:47" ht="7.5" customHeight="1">
      <c r="A43" s="83"/>
      <c r="B43" s="108"/>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row>
    <row r="44" spans="1:47" ht="35.4" customHeight="1">
      <c r="A44" s="335" t="s">
        <v>1819</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189"/>
    </row>
    <row r="45" spans="1:47" ht="6.75"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1:47" ht="14.4">
      <c r="A46" s="107" t="s">
        <v>92</v>
      </c>
      <c r="B46" s="108"/>
      <c r="C46" s="91"/>
      <c r="D46" s="91"/>
      <c r="E46" s="81"/>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c r="A47" s="91" t="s">
        <v>93</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ht="14.4">
      <c r="A48" s="81"/>
      <c r="B48" s="108"/>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36">
      <c r="A49" s="380" t="s">
        <v>38</v>
      </c>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2"/>
    </row>
    <row r="50" spans="1:36">
      <c r="A50" s="61" t="s">
        <v>9</v>
      </c>
      <c r="B50" s="386" t="s">
        <v>1924</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8"/>
      <c r="AJ50" s="209" t="str">
        <f>AI16</f>
        <v/>
      </c>
    </row>
    <row r="51" spans="1:36">
      <c r="A51" s="63" t="s">
        <v>94</v>
      </c>
      <c r="B51" s="389" t="s">
        <v>1853</v>
      </c>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1"/>
      <c r="AJ51" s="210" t="str">
        <f>IF(Z21="","－",AI24)</f>
        <v>－</v>
      </c>
    </row>
    <row r="52" spans="1:36">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row>
    <row r="53" spans="1:36">
      <c r="A53" s="380" t="s">
        <v>95</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2"/>
    </row>
    <row r="54" spans="1:36">
      <c r="A54" s="383" t="s">
        <v>1844</v>
      </c>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5"/>
      <c r="AJ54" s="62" t="str">
        <f>AI28</f>
        <v/>
      </c>
    </row>
    <row r="55" spans="1:36">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row>
    <row r="56" spans="1:36">
      <c r="A56" s="380" t="s">
        <v>1931</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415"/>
    </row>
    <row r="57" spans="1:36">
      <c r="A57" s="416" t="s">
        <v>1929</v>
      </c>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172" t="str">
        <f>IF(G7="", "", AI34)</f>
        <v/>
      </c>
    </row>
    <row r="58" spans="1:36">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row>
    <row r="59" spans="1:36">
      <c r="A59" s="380" t="s">
        <v>1927</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2"/>
    </row>
    <row r="60" spans="1:36">
      <c r="A60" s="409" t="s">
        <v>1822</v>
      </c>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1"/>
      <c r="AJ60" s="62" t="str">
        <f>AI36</f>
        <v/>
      </c>
    </row>
    <row r="61" spans="1:36">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row r="62" spans="1:36">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row>
    <row r="63" spans="1:36">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3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53">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5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53">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53">
      <c r="B100" s="60"/>
    </row>
    <row r="105" spans="1:53">
      <c r="BA105" t="b">
        <v>1</v>
      </c>
    </row>
  </sheetData>
  <sheetProtection sheet="1" autoFilter="0"/>
  <mergeCells count="73">
    <mergeCell ref="A59:AJ59"/>
    <mergeCell ref="A60:AI60"/>
    <mergeCell ref="A36:AH36"/>
    <mergeCell ref="Q41:R41"/>
    <mergeCell ref="S41:W41"/>
    <mergeCell ref="A56:AJ56"/>
    <mergeCell ref="A57:AI57"/>
    <mergeCell ref="A7:F7"/>
    <mergeCell ref="G7:AJ7"/>
    <mergeCell ref="A8:F10"/>
    <mergeCell ref="H8:L8"/>
    <mergeCell ref="G9:AJ9"/>
    <mergeCell ref="G10:AJ10"/>
    <mergeCell ref="A27:AJ27"/>
    <mergeCell ref="A53:AJ53"/>
    <mergeCell ref="A54:AI54"/>
    <mergeCell ref="A49:AJ49"/>
    <mergeCell ref="B50:AI50"/>
    <mergeCell ref="B51:AI51"/>
    <mergeCell ref="X41:Y41"/>
    <mergeCell ref="Z41:AH41"/>
    <mergeCell ref="N41:P41"/>
    <mergeCell ref="A44:AI44"/>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3:AJ54">
    <cfRule type="expression" dxfId="5" priority="9">
      <formula>AND($G$7&lt;&gt;"", $Z$17=0)</formula>
    </cfRule>
  </conditionalFormatting>
  <conditionalFormatting sqref="A56:AJ57">
    <cfRule type="expression" dxfId="4" priority="1">
      <formula>AND($G$7&lt;&gt;"", $Z$18=0)</formula>
    </cfRule>
  </conditionalFormatting>
  <conditionalFormatting sqref="B28">
    <cfRule type="expression" dxfId="3" priority="19">
      <formula>AND($BA$49=0,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51181102362204722" bottom="0.51181102362204722" header="0.51181102362204722" footer="0.35433070866141736"/>
  <pageSetup paperSize="9" scale="96" fitToHeight="0" orientation="portrait" r:id="rId1"/>
  <headerFooter alignWithMargins="0"/>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111"/>
  <sheetViews>
    <sheetView view="pageBreakPreview" zoomScale="85" zoomScaleNormal="85" zoomScaleSheetLayoutView="85" zoomScalePageLayoutView="70" workbookViewId="0">
      <selection activeCell="I11" sqref="I11:J11"/>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0" customWidth="1"/>
    <col min="9" max="9" width="29" customWidth="1"/>
    <col min="10" max="10" width="17.44140625" customWidth="1"/>
    <col min="11" max="11" width="4.109375" style="83" customWidth="1"/>
    <col min="12" max="12" width="3.33203125" customWidth="1"/>
    <col min="14" max="14" width="4.6640625" customWidth="1"/>
    <col min="15" max="15" width="10.33203125" bestFit="1" customWidth="1"/>
  </cols>
  <sheetData>
    <row r="1" spans="1:22" ht="23.25" customHeight="1" thickBot="1">
      <c r="A1" s="111" t="s">
        <v>1836</v>
      </c>
      <c r="B1" s="83"/>
      <c r="C1" s="112"/>
      <c r="D1" s="113" t="s">
        <v>1855</v>
      </c>
      <c r="E1" s="83"/>
      <c r="F1" s="83"/>
      <c r="G1" s="83"/>
      <c r="H1" s="106"/>
      <c r="I1" s="114" t="s">
        <v>10</v>
      </c>
      <c r="J1" s="115" t="str">
        <f>IF(基本情報入力シート!C18="", "", 基本情報入力シート!C18)</f>
        <v>福島県</v>
      </c>
    </row>
    <row r="2" spans="1:22" ht="21" customHeight="1" thickBot="1">
      <c r="A2" s="83"/>
      <c r="B2" s="113"/>
      <c r="C2" s="116"/>
      <c r="D2" s="113"/>
      <c r="E2" s="113"/>
      <c r="F2" s="113"/>
      <c r="G2" s="83"/>
      <c r="H2" s="106"/>
      <c r="I2" s="117"/>
      <c r="J2" s="117"/>
    </row>
    <row r="3" spans="1:22" ht="27" customHeight="1" thickBot="1">
      <c r="A3" s="431" t="s">
        <v>15</v>
      </c>
      <c r="B3" s="432"/>
      <c r="C3" s="433" t="str">
        <f>IF(基本情報入力シート!M23="","",基本情報入力シート!M23)</f>
        <v/>
      </c>
      <c r="D3" s="434"/>
      <c r="E3" s="434"/>
      <c r="F3" s="435"/>
      <c r="G3" s="83"/>
      <c r="H3" s="106"/>
      <c r="I3" s="430" t="s">
        <v>1854</v>
      </c>
      <c r="J3" s="430"/>
      <c r="K3" s="129"/>
      <c r="L3" s="128"/>
      <c r="M3" s="128"/>
      <c r="N3" s="128"/>
      <c r="O3" s="128"/>
      <c r="P3" s="128"/>
      <c r="Q3" s="128"/>
      <c r="R3" s="128"/>
      <c r="S3" s="128"/>
      <c r="T3" s="128"/>
      <c r="U3" s="128"/>
      <c r="V3" s="128"/>
    </row>
    <row r="4" spans="1:22" ht="21" customHeight="1" thickBot="1">
      <c r="A4" s="118"/>
      <c r="B4" s="118"/>
      <c r="C4" s="119"/>
      <c r="D4" s="120"/>
      <c r="E4" s="120"/>
      <c r="F4" s="120"/>
      <c r="G4" s="117"/>
      <c r="H4" s="121"/>
      <c r="I4" s="430"/>
      <c r="J4" s="430"/>
      <c r="K4" s="129"/>
      <c r="L4" s="128"/>
      <c r="M4" s="128"/>
      <c r="N4" s="128"/>
      <c r="O4" s="128"/>
      <c r="P4" s="128"/>
      <c r="Q4" s="128"/>
      <c r="R4" s="128"/>
      <c r="S4" s="128"/>
      <c r="T4" s="128"/>
      <c r="U4" s="128"/>
      <c r="V4" s="128"/>
    </row>
    <row r="5" spans="1:22" ht="27.75" customHeight="1">
      <c r="A5" s="446" t="s">
        <v>1847</v>
      </c>
      <c r="B5" s="447"/>
      <c r="C5" s="447"/>
      <c r="D5" s="447"/>
      <c r="E5" s="448"/>
      <c r="F5" s="452">
        <f>SUBTOTAL(9,I11:J110)</f>
        <v>0</v>
      </c>
      <c r="G5" s="117"/>
      <c r="H5" s="121"/>
      <c r="I5" s="430"/>
      <c r="J5" s="430"/>
      <c r="K5" s="129"/>
      <c r="M5" s="128"/>
      <c r="N5" s="211" t="s">
        <v>1970</v>
      </c>
      <c r="O5" s="212">
        <f>SUMIF(L11:L110,"者",I11:J110)</f>
        <v>0</v>
      </c>
      <c r="P5" s="128"/>
      <c r="Q5" s="128"/>
      <c r="R5" s="128"/>
      <c r="S5" s="128"/>
      <c r="T5" s="128"/>
      <c r="U5" s="128"/>
      <c r="V5" s="128"/>
    </row>
    <row r="6" spans="1:22" ht="27.75" customHeight="1" thickBot="1">
      <c r="A6" s="449"/>
      <c r="B6" s="450"/>
      <c r="C6" s="450"/>
      <c r="D6" s="450"/>
      <c r="E6" s="451"/>
      <c r="F6" s="453"/>
      <c r="G6" s="117"/>
      <c r="H6" s="121"/>
      <c r="I6" s="430"/>
      <c r="J6" s="430"/>
      <c r="N6" t="s">
        <v>1971</v>
      </c>
      <c r="O6" s="212">
        <f>SUMIF(L11:L110,"児",I11:J110)</f>
        <v>0</v>
      </c>
    </row>
    <row r="7" spans="1:22" ht="21" customHeight="1" thickBot="1">
      <c r="A7" s="83"/>
      <c r="B7" s="83"/>
      <c r="C7" s="112"/>
      <c r="D7" s="83"/>
      <c r="E7" s="83"/>
      <c r="F7" s="83"/>
      <c r="G7" s="83"/>
      <c r="H7" s="106"/>
      <c r="I7" s="122"/>
      <c r="J7" s="83"/>
    </row>
    <row r="8" spans="1:22" ht="42.75" customHeight="1">
      <c r="A8" s="436"/>
      <c r="B8" s="439" t="s">
        <v>1856</v>
      </c>
      <c r="C8" s="439" t="s">
        <v>28</v>
      </c>
      <c r="D8" s="442" t="s">
        <v>32</v>
      </c>
      <c r="E8" s="442"/>
      <c r="F8" s="443" t="s">
        <v>39</v>
      </c>
      <c r="G8" s="443" t="s">
        <v>6</v>
      </c>
      <c r="H8" s="454" t="s">
        <v>1833</v>
      </c>
      <c r="I8" s="424" t="s">
        <v>1846</v>
      </c>
      <c r="J8" s="425"/>
      <c r="L8" s="417" t="s">
        <v>1954</v>
      </c>
    </row>
    <row r="9" spans="1:22" ht="39" customHeight="1">
      <c r="A9" s="437"/>
      <c r="B9" s="440"/>
      <c r="C9" s="440"/>
      <c r="D9" s="431"/>
      <c r="E9" s="431"/>
      <c r="F9" s="444"/>
      <c r="G9" s="444"/>
      <c r="H9" s="455"/>
      <c r="I9" s="426"/>
      <c r="J9" s="427"/>
      <c r="L9" s="417"/>
    </row>
    <row r="10" spans="1:22" ht="57.75" customHeight="1" thickBot="1">
      <c r="A10" s="438"/>
      <c r="B10" s="441"/>
      <c r="C10" s="441"/>
      <c r="D10" s="130" t="s">
        <v>33</v>
      </c>
      <c r="E10" s="130" t="s">
        <v>34</v>
      </c>
      <c r="F10" s="445"/>
      <c r="G10" s="445"/>
      <c r="H10" s="456"/>
      <c r="I10" s="428"/>
      <c r="J10" s="429"/>
      <c r="L10" s="41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52" t="str">
        <f>IF(基本情報入力シート!Z40="","",基本情報入力シート!Z40)</f>
        <v/>
      </c>
      <c r="I11" s="422"/>
      <c r="J11" s="423"/>
      <c r="L11" t="str">
        <f>IF(H11="","",IF(VALUE(H11)&lt;60,"者","児"))</f>
        <v/>
      </c>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3" t="str">
        <f>IF(基本情報入力シート!Z41="","",基本情報入力シート!Z41)</f>
        <v/>
      </c>
      <c r="I12" s="418"/>
      <c r="J12" s="419"/>
      <c r="L12" t="str">
        <f t="shared" ref="L12:L75" si="0">IF(H12="","",IF(VALUE(H12)&lt;60,"者","児"))</f>
        <v/>
      </c>
    </row>
    <row r="13" spans="1:22" ht="36.75" customHeight="1">
      <c r="A13" s="69">
        <f t="shared" ref="A13:A76" si="1">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3" t="str">
        <f>IF(基本情報入力シート!Z42="","",基本情報入力シート!Z42)</f>
        <v/>
      </c>
      <c r="I13" s="418"/>
      <c r="J13" s="419"/>
      <c r="L13" t="str">
        <f t="shared" si="0"/>
        <v/>
      </c>
    </row>
    <row r="14" spans="1:22" ht="36.75" customHeight="1">
      <c r="A14" s="69">
        <f t="shared" si="1"/>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3" t="str">
        <f>IF(基本情報入力シート!Z43="","",基本情報入力シート!Z43)</f>
        <v/>
      </c>
      <c r="I14" s="418"/>
      <c r="J14" s="419"/>
      <c r="L14" t="str">
        <f t="shared" si="0"/>
        <v/>
      </c>
    </row>
    <row r="15" spans="1:22" ht="36.75" customHeight="1">
      <c r="A15" s="69">
        <f t="shared" si="1"/>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3" t="str">
        <f>IF(基本情報入力シート!Z44="","",基本情報入力シート!Z44)</f>
        <v/>
      </c>
      <c r="I15" s="418"/>
      <c r="J15" s="419"/>
      <c r="L15" t="str">
        <f t="shared" si="0"/>
        <v/>
      </c>
    </row>
    <row r="16" spans="1:22" ht="36.75" customHeight="1">
      <c r="A16" s="69">
        <f t="shared" si="1"/>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3" t="str">
        <f>IF(基本情報入力シート!Z45="","",基本情報入力シート!Z45)</f>
        <v/>
      </c>
      <c r="I16" s="418"/>
      <c r="J16" s="419"/>
      <c r="L16" t="str">
        <f t="shared" si="0"/>
        <v/>
      </c>
    </row>
    <row r="17" spans="1:12" ht="36.75" customHeight="1">
      <c r="A17" s="69">
        <f t="shared" si="1"/>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3" t="str">
        <f>IF(基本情報入力シート!Z46="","",基本情報入力シート!Z46)</f>
        <v/>
      </c>
      <c r="I17" s="418"/>
      <c r="J17" s="419"/>
      <c r="L17" t="str">
        <f t="shared" si="0"/>
        <v/>
      </c>
    </row>
    <row r="18" spans="1:12" ht="36.75" customHeight="1">
      <c r="A18" s="69">
        <f t="shared" si="1"/>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3" t="str">
        <f>IF(基本情報入力シート!Z47="","",基本情報入力シート!Z47)</f>
        <v/>
      </c>
      <c r="I18" s="418"/>
      <c r="J18" s="419"/>
      <c r="L18" t="str">
        <f t="shared" si="0"/>
        <v/>
      </c>
    </row>
    <row r="19" spans="1:12" ht="36.75" customHeight="1">
      <c r="A19" s="69">
        <f t="shared" si="1"/>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3" t="str">
        <f>IF(基本情報入力シート!Z48="","",基本情報入力シート!Z48)</f>
        <v/>
      </c>
      <c r="I19" s="418"/>
      <c r="J19" s="419"/>
      <c r="L19" t="str">
        <f t="shared" si="0"/>
        <v/>
      </c>
    </row>
    <row r="20" spans="1:12" ht="36.75" customHeight="1">
      <c r="A20" s="69">
        <f t="shared" si="1"/>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3" t="str">
        <f>IF(基本情報入力シート!Z49="","",基本情報入力シート!Z49)</f>
        <v/>
      </c>
      <c r="I20" s="418"/>
      <c r="J20" s="419"/>
      <c r="L20" t="str">
        <f t="shared" si="0"/>
        <v/>
      </c>
    </row>
    <row r="21" spans="1:12" ht="36.75" customHeight="1">
      <c r="A21" s="69">
        <f t="shared" si="1"/>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3" t="str">
        <f>IF(基本情報入力シート!Z50="","",基本情報入力シート!Z50)</f>
        <v/>
      </c>
      <c r="I21" s="418"/>
      <c r="J21" s="419"/>
      <c r="L21" t="str">
        <f t="shared" si="0"/>
        <v/>
      </c>
    </row>
    <row r="22" spans="1:12" ht="36.75" customHeight="1">
      <c r="A22" s="69">
        <f t="shared" si="1"/>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3" t="str">
        <f>IF(基本情報入力シート!Z51="","",基本情報入力シート!Z51)</f>
        <v/>
      </c>
      <c r="I22" s="418"/>
      <c r="J22" s="419"/>
      <c r="L22" t="str">
        <f t="shared" si="0"/>
        <v/>
      </c>
    </row>
    <row r="23" spans="1:12" ht="36.75" customHeight="1">
      <c r="A23" s="69">
        <f t="shared" si="1"/>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3" t="str">
        <f>IF(基本情報入力シート!Z52="","",基本情報入力シート!Z52)</f>
        <v/>
      </c>
      <c r="I23" s="418"/>
      <c r="J23" s="419"/>
      <c r="L23" t="str">
        <f t="shared" si="0"/>
        <v/>
      </c>
    </row>
    <row r="24" spans="1:12" ht="36.75" customHeight="1">
      <c r="A24" s="69">
        <f t="shared" si="1"/>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3" t="str">
        <f>IF(基本情報入力シート!Z53="","",基本情報入力シート!Z53)</f>
        <v/>
      </c>
      <c r="I24" s="418"/>
      <c r="J24" s="419"/>
      <c r="L24" t="str">
        <f t="shared" si="0"/>
        <v/>
      </c>
    </row>
    <row r="25" spans="1:12" ht="36.75" customHeight="1">
      <c r="A25" s="69">
        <f t="shared" si="1"/>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3" t="str">
        <f>IF(基本情報入力シート!Z54="","",基本情報入力シート!Z54)</f>
        <v/>
      </c>
      <c r="I25" s="418"/>
      <c r="J25" s="419"/>
      <c r="L25" t="str">
        <f t="shared" si="0"/>
        <v/>
      </c>
    </row>
    <row r="26" spans="1:12" ht="36.75" customHeight="1">
      <c r="A26" s="69">
        <f t="shared" si="1"/>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3" t="str">
        <f>IF(基本情報入力シート!Z55="","",基本情報入力シート!Z55)</f>
        <v/>
      </c>
      <c r="I26" s="418"/>
      <c r="J26" s="419"/>
      <c r="L26" t="str">
        <f t="shared" si="0"/>
        <v/>
      </c>
    </row>
    <row r="27" spans="1:12" ht="36.75" customHeight="1">
      <c r="A27" s="69">
        <f t="shared" si="1"/>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3" t="str">
        <f>IF(基本情報入力シート!Z56="","",基本情報入力シート!Z56)</f>
        <v/>
      </c>
      <c r="I27" s="418"/>
      <c r="J27" s="419"/>
      <c r="L27" t="str">
        <f t="shared" si="0"/>
        <v/>
      </c>
    </row>
    <row r="28" spans="1:12" ht="36.75" customHeight="1">
      <c r="A28" s="69">
        <f t="shared" si="1"/>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3" t="str">
        <f>IF(基本情報入力シート!Z57="","",基本情報入力シート!Z57)</f>
        <v/>
      </c>
      <c r="I28" s="418"/>
      <c r="J28" s="419"/>
      <c r="L28" t="str">
        <f t="shared" si="0"/>
        <v/>
      </c>
    </row>
    <row r="29" spans="1:12" ht="36.75" customHeight="1">
      <c r="A29" s="69">
        <f t="shared" si="1"/>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3" t="str">
        <f>IF(基本情報入力シート!Z58="","",基本情報入力シート!Z58)</f>
        <v/>
      </c>
      <c r="I29" s="418"/>
      <c r="J29" s="419"/>
      <c r="L29" t="str">
        <f t="shared" si="0"/>
        <v/>
      </c>
    </row>
    <row r="30" spans="1:12" ht="36.75" customHeight="1">
      <c r="A30" s="69">
        <f t="shared" si="1"/>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3" t="str">
        <f>IF(基本情報入力シート!Z59="","",基本情報入力シート!Z59)</f>
        <v/>
      </c>
      <c r="I30" s="418"/>
      <c r="J30" s="419"/>
      <c r="L30" t="str">
        <f t="shared" si="0"/>
        <v/>
      </c>
    </row>
    <row r="31" spans="1:12" ht="36.75" customHeight="1">
      <c r="A31" s="69">
        <f t="shared" si="1"/>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3" t="str">
        <f>IF(基本情報入力シート!Z60="","",基本情報入力シート!Z60)</f>
        <v/>
      </c>
      <c r="I31" s="418"/>
      <c r="J31" s="419"/>
      <c r="L31" t="str">
        <f t="shared" si="0"/>
        <v/>
      </c>
    </row>
    <row r="32" spans="1:12" ht="36.75" customHeight="1">
      <c r="A32" s="69">
        <f t="shared" si="1"/>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3" t="str">
        <f>IF(基本情報入力シート!Z61="","",基本情報入力シート!Z61)</f>
        <v/>
      </c>
      <c r="I32" s="418"/>
      <c r="J32" s="419"/>
      <c r="L32" t="str">
        <f t="shared" si="0"/>
        <v/>
      </c>
    </row>
    <row r="33" spans="1:12" ht="36.75" customHeight="1">
      <c r="A33" s="69">
        <f t="shared" si="1"/>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3" t="str">
        <f>IF(基本情報入力シート!Z62="","",基本情報入力シート!Z62)</f>
        <v/>
      </c>
      <c r="I33" s="418"/>
      <c r="J33" s="419"/>
      <c r="L33" t="str">
        <f t="shared" si="0"/>
        <v/>
      </c>
    </row>
    <row r="34" spans="1:12" ht="36.75" customHeight="1">
      <c r="A34" s="69">
        <f t="shared" si="1"/>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3" t="str">
        <f>IF(基本情報入力シート!Z63="","",基本情報入力シート!Z63)</f>
        <v/>
      </c>
      <c r="I34" s="418"/>
      <c r="J34" s="419"/>
      <c r="L34" t="str">
        <f t="shared" si="0"/>
        <v/>
      </c>
    </row>
    <row r="35" spans="1:12" ht="36.75" customHeight="1">
      <c r="A35" s="69">
        <f t="shared" si="1"/>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3" t="str">
        <f>IF(基本情報入力シート!Z64="","",基本情報入力シート!Z64)</f>
        <v/>
      </c>
      <c r="I35" s="418"/>
      <c r="J35" s="419"/>
      <c r="L35" t="str">
        <f t="shared" si="0"/>
        <v/>
      </c>
    </row>
    <row r="36" spans="1:12" ht="36.75" customHeight="1">
      <c r="A36" s="69">
        <f t="shared" si="1"/>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3" t="str">
        <f>IF(基本情報入力シート!Z65="","",基本情報入力シート!Z65)</f>
        <v/>
      </c>
      <c r="I36" s="418"/>
      <c r="J36" s="419"/>
      <c r="L36" t="str">
        <f t="shared" si="0"/>
        <v/>
      </c>
    </row>
    <row r="37" spans="1:12" ht="36.75" customHeight="1">
      <c r="A37" s="69">
        <f t="shared" si="1"/>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3" t="str">
        <f>IF(基本情報入力シート!Z66="","",基本情報入力シート!Z66)</f>
        <v/>
      </c>
      <c r="I37" s="418"/>
      <c r="J37" s="419"/>
      <c r="L37" t="str">
        <f t="shared" si="0"/>
        <v/>
      </c>
    </row>
    <row r="38" spans="1:12" ht="36.75" customHeight="1">
      <c r="A38" s="69">
        <f t="shared" si="1"/>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3" t="str">
        <f>IF(基本情報入力シート!Z67="","",基本情報入力シート!Z67)</f>
        <v/>
      </c>
      <c r="I38" s="418"/>
      <c r="J38" s="419"/>
      <c r="L38" t="str">
        <f t="shared" si="0"/>
        <v/>
      </c>
    </row>
    <row r="39" spans="1:12" ht="36.75" customHeight="1">
      <c r="A39" s="69">
        <f t="shared" si="1"/>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3" t="str">
        <f>IF(基本情報入力シート!Z68="","",基本情報入力シート!Z68)</f>
        <v/>
      </c>
      <c r="I39" s="418"/>
      <c r="J39" s="419"/>
      <c r="L39" t="str">
        <f t="shared" si="0"/>
        <v/>
      </c>
    </row>
    <row r="40" spans="1:12" ht="36.75" customHeight="1">
      <c r="A40" s="69">
        <f t="shared" si="1"/>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3" t="str">
        <f>IF(基本情報入力シート!Z69="","",基本情報入力シート!Z69)</f>
        <v/>
      </c>
      <c r="I40" s="418"/>
      <c r="J40" s="419"/>
      <c r="L40" t="str">
        <f t="shared" si="0"/>
        <v/>
      </c>
    </row>
    <row r="41" spans="1:12" ht="36.75" customHeight="1">
      <c r="A41" s="69">
        <f t="shared" si="1"/>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3" t="str">
        <f>IF(基本情報入力シート!Z70="","",基本情報入力シート!Z70)</f>
        <v/>
      </c>
      <c r="I41" s="418"/>
      <c r="J41" s="419"/>
      <c r="L41" t="str">
        <f t="shared" si="0"/>
        <v/>
      </c>
    </row>
    <row r="42" spans="1:12" ht="36.75" customHeight="1">
      <c r="A42" s="69">
        <f t="shared" si="1"/>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3" t="str">
        <f>IF(基本情報入力シート!Z71="","",基本情報入力シート!Z71)</f>
        <v/>
      </c>
      <c r="I42" s="418"/>
      <c r="J42" s="419"/>
      <c r="L42" t="str">
        <f t="shared" si="0"/>
        <v/>
      </c>
    </row>
    <row r="43" spans="1:12" ht="36.75" customHeight="1">
      <c r="A43" s="69">
        <f t="shared" si="1"/>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3" t="str">
        <f>IF(基本情報入力シート!Z72="","",基本情報入力シート!Z72)</f>
        <v/>
      </c>
      <c r="I43" s="418"/>
      <c r="J43" s="419"/>
      <c r="L43" t="str">
        <f t="shared" si="0"/>
        <v/>
      </c>
    </row>
    <row r="44" spans="1:12" ht="36.75" customHeight="1">
      <c r="A44" s="69">
        <f t="shared" si="1"/>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3" t="str">
        <f>IF(基本情報入力シート!Z73="","",基本情報入力シート!Z73)</f>
        <v/>
      </c>
      <c r="I44" s="418"/>
      <c r="J44" s="419"/>
      <c r="L44" t="str">
        <f t="shared" si="0"/>
        <v/>
      </c>
    </row>
    <row r="45" spans="1:12" ht="36.75" customHeight="1">
      <c r="A45" s="69">
        <f t="shared" si="1"/>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3" t="str">
        <f>IF(基本情報入力シート!Z74="","",基本情報入力シート!Z74)</f>
        <v/>
      </c>
      <c r="I45" s="418"/>
      <c r="J45" s="419"/>
      <c r="L45" t="str">
        <f t="shared" si="0"/>
        <v/>
      </c>
    </row>
    <row r="46" spans="1:12" ht="36.75" customHeight="1">
      <c r="A46" s="69">
        <f t="shared" si="1"/>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3" t="str">
        <f>IF(基本情報入力シート!Z75="","",基本情報入力シート!Z75)</f>
        <v/>
      </c>
      <c r="I46" s="418"/>
      <c r="J46" s="419"/>
      <c r="L46" t="str">
        <f t="shared" si="0"/>
        <v/>
      </c>
    </row>
    <row r="47" spans="1:12" ht="36.75" customHeight="1">
      <c r="A47" s="69">
        <f t="shared" si="1"/>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3" t="str">
        <f>IF(基本情報入力シート!Z76="","",基本情報入力シート!Z76)</f>
        <v/>
      </c>
      <c r="I47" s="418"/>
      <c r="J47" s="419"/>
      <c r="L47" t="str">
        <f t="shared" si="0"/>
        <v/>
      </c>
    </row>
    <row r="48" spans="1:12" ht="36.75" customHeight="1">
      <c r="A48" s="69">
        <f t="shared" si="1"/>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3" t="str">
        <f>IF(基本情報入力シート!Z77="","",基本情報入力シート!Z77)</f>
        <v/>
      </c>
      <c r="I48" s="418"/>
      <c r="J48" s="419"/>
      <c r="L48" t="str">
        <f t="shared" si="0"/>
        <v/>
      </c>
    </row>
    <row r="49" spans="1:12" ht="36.75" customHeight="1">
      <c r="A49" s="69">
        <f t="shared" si="1"/>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3" t="str">
        <f>IF(基本情報入力シート!Z78="","",基本情報入力シート!Z78)</f>
        <v/>
      </c>
      <c r="I49" s="418"/>
      <c r="J49" s="419"/>
      <c r="L49" t="str">
        <f t="shared" si="0"/>
        <v/>
      </c>
    </row>
    <row r="50" spans="1:12" ht="36.75" customHeight="1">
      <c r="A50" s="69">
        <f t="shared" si="1"/>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3" t="str">
        <f>IF(基本情報入力シート!Z79="","",基本情報入力シート!Z79)</f>
        <v/>
      </c>
      <c r="I50" s="418"/>
      <c r="J50" s="419"/>
      <c r="L50" t="str">
        <f t="shared" si="0"/>
        <v/>
      </c>
    </row>
    <row r="51" spans="1:12" ht="36.75" customHeight="1">
      <c r="A51" s="69">
        <f t="shared" si="1"/>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3" t="str">
        <f>IF(基本情報入力シート!Z80="","",基本情報入力シート!Z80)</f>
        <v/>
      </c>
      <c r="I51" s="418"/>
      <c r="J51" s="419"/>
      <c r="L51" t="str">
        <f t="shared" si="0"/>
        <v/>
      </c>
    </row>
    <row r="52" spans="1:12" ht="36.75" customHeight="1">
      <c r="A52" s="69">
        <f t="shared" si="1"/>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3" t="str">
        <f>IF(基本情報入力シート!Z81="","",基本情報入力シート!Z81)</f>
        <v/>
      </c>
      <c r="I52" s="418"/>
      <c r="J52" s="419"/>
      <c r="L52" t="str">
        <f t="shared" si="0"/>
        <v/>
      </c>
    </row>
    <row r="53" spans="1:12" ht="36.75" customHeight="1">
      <c r="A53" s="69">
        <f t="shared" si="1"/>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3" t="str">
        <f>IF(基本情報入力シート!Z82="","",基本情報入力シート!Z82)</f>
        <v/>
      </c>
      <c r="I53" s="418"/>
      <c r="J53" s="419"/>
      <c r="L53" t="str">
        <f t="shared" si="0"/>
        <v/>
      </c>
    </row>
    <row r="54" spans="1:12" ht="36.75" customHeight="1">
      <c r="A54" s="69">
        <f t="shared" si="1"/>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3" t="str">
        <f>IF(基本情報入力シート!Z83="","",基本情報入力シート!Z83)</f>
        <v/>
      </c>
      <c r="I54" s="418"/>
      <c r="J54" s="419"/>
      <c r="L54" t="str">
        <f t="shared" si="0"/>
        <v/>
      </c>
    </row>
    <row r="55" spans="1:12" ht="36.75" customHeight="1">
      <c r="A55" s="69">
        <f t="shared" si="1"/>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3" t="str">
        <f>IF(基本情報入力シート!Z84="","",基本情報入力シート!Z84)</f>
        <v/>
      </c>
      <c r="I55" s="418"/>
      <c r="J55" s="419"/>
      <c r="L55" t="str">
        <f t="shared" si="0"/>
        <v/>
      </c>
    </row>
    <row r="56" spans="1:12" ht="36.75" customHeight="1">
      <c r="A56" s="69">
        <f t="shared" si="1"/>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3" t="str">
        <f>IF(基本情報入力シート!Z85="","",基本情報入力シート!Z85)</f>
        <v/>
      </c>
      <c r="I56" s="418"/>
      <c r="J56" s="419"/>
      <c r="L56" t="str">
        <f t="shared" si="0"/>
        <v/>
      </c>
    </row>
    <row r="57" spans="1:12" ht="36.75" customHeight="1">
      <c r="A57" s="69">
        <f t="shared" si="1"/>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3" t="str">
        <f>IF(基本情報入力シート!Z86="","",基本情報入力シート!Z86)</f>
        <v/>
      </c>
      <c r="I57" s="418"/>
      <c r="J57" s="419"/>
      <c r="L57" t="str">
        <f t="shared" si="0"/>
        <v/>
      </c>
    </row>
    <row r="58" spans="1:12" ht="36.75" customHeight="1">
      <c r="A58" s="69">
        <f t="shared" si="1"/>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3" t="str">
        <f>IF(基本情報入力シート!Z87="","",基本情報入力シート!Z87)</f>
        <v/>
      </c>
      <c r="I58" s="418"/>
      <c r="J58" s="419"/>
      <c r="L58" t="str">
        <f t="shared" si="0"/>
        <v/>
      </c>
    </row>
    <row r="59" spans="1:12" ht="36.75" customHeight="1">
      <c r="A59" s="69">
        <f t="shared" si="1"/>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3" t="str">
        <f>IF(基本情報入力シート!Z88="","",基本情報入力シート!Z88)</f>
        <v/>
      </c>
      <c r="I59" s="418"/>
      <c r="J59" s="419"/>
      <c r="L59" t="str">
        <f t="shared" si="0"/>
        <v/>
      </c>
    </row>
    <row r="60" spans="1:12" ht="36.75" customHeight="1">
      <c r="A60" s="69">
        <f t="shared" si="1"/>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3" t="str">
        <f>IF(基本情報入力シート!Z89="","",基本情報入力シート!Z89)</f>
        <v/>
      </c>
      <c r="I60" s="418"/>
      <c r="J60" s="419"/>
      <c r="L60" t="str">
        <f t="shared" si="0"/>
        <v/>
      </c>
    </row>
    <row r="61" spans="1:12" ht="36.75" customHeight="1">
      <c r="A61" s="69">
        <f t="shared" si="1"/>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3" t="str">
        <f>IF(基本情報入力シート!Z90="","",基本情報入力シート!Z90)</f>
        <v/>
      </c>
      <c r="I61" s="418"/>
      <c r="J61" s="419"/>
      <c r="L61" t="str">
        <f t="shared" si="0"/>
        <v/>
      </c>
    </row>
    <row r="62" spans="1:12" ht="36.75" customHeight="1">
      <c r="A62" s="69">
        <f t="shared" si="1"/>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3" t="str">
        <f>IF(基本情報入力シート!Z91="","",基本情報入力シート!Z91)</f>
        <v/>
      </c>
      <c r="I62" s="418"/>
      <c r="J62" s="419"/>
      <c r="L62" t="str">
        <f t="shared" si="0"/>
        <v/>
      </c>
    </row>
    <row r="63" spans="1:12" ht="36.75" customHeight="1">
      <c r="A63" s="69">
        <f t="shared" si="1"/>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3" t="str">
        <f>IF(基本情報入力シート!Z92="","",基本情報入力シート!Z92)</f>
        <v/>
      </c>
      <c r="I63" s="418"/>
      <c r="J63" s="419"/>
      <c r="L63" t="str">
        <f t="shared" si="0"/>
        <v/>
      </c>
    </row>
    <row r="64" spans="1:12" ht="36.75" customHeight="1">
      <c r="A64" s="69">
        <f t="shared" si="1"/>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3" t="str">
        <f>IF(基本情報入力シート!Z93="","",基本情報入力シート!Z93)</f>
        <v/>
      </c>
      <c r="I64" s="418"/>
      <c r="J64" s="419"/>
      <c r="L64" t="str">
        <f t="shared" si="0"/>
        <v/>
      </c>
    </row>
    <row r="65" spans="1:12" ht="36.75" customHeight="1">
      <c r="A65" s="69">
        <f t="shared" si="1"/>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3" t="str">
        <f>IF(基本情報入力シート!Z94="","",基本情報入力シート!Z94)</f>
        <v/>
      </c>
      <c r="I65" s="418"/>
      <c r="J65" s="419"/>
      <c r="L65" t="str">
        <f t="shared" si="0"/>
        <v/>
      </c>
    </row>
    <row r="66" spans="1:12" ht="36.75" customHeight="1">
      <c r="A66" s="69">
        <f t="shared" si="1"/>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3" t="str">
        <f>IF(基本情報入力シート!Z95="","",基本情報入力シート!Z95)</f>
        <v/>
      </c>
      <c r="I66" s="418"/>
      <c r="J66" s="419"/>
      <c r="L66" t="str">
        <f t="shared" si="0"/>
        <v/>
      </c>
    </row>
    <row r="67" spans="1:12" ht="36.75" customHeight="1">
      <c r="A67" s="69">
        <f t="shared" si="1"/>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3" t="str">
        <f>IF(基本情報入力シート!Z96="","",基本情報入力シート!Z96)</f>
        <v/>
      </c>
      <c r="I67" s="418"/>
      <c r="J67" s="419"/>
      <c r="L67" t="str">
        <f t="shared" si="0"/>
        <v/>
      </c>
    </row>
    <row r="68" spans="1:12" ht="36.75" customHeight="1">
      <c r="A68" s="69">
        <f t="shared" si="1"/>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3" t="str">
        <f>IF(基本情報入力シート!Z97="","",基本情報入力シート!Z97)</f>
        <v/>
      </c>
      <c r="I68" s="418"/>
      <c r="J68" s="419"/>
      <c r="L68" t="str">
        <f t="shared" si="0"/>
        <v/>
      </c>
    </row>
    <row r="69" spans="1:12" ht="36.75" customHeight="1">
      <c r="A69" s="69">
        <f t="shared" si="1"/>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3" t="str">
        <f>IF(基本情報入力シート!Z98="","",基本情報入力シート!Z98)</f>
        <v/>
      </c>
      <c r="I69" s="418"/>
      <c r="J69" s="419"/>
      <c r="L69" t="str">
        <f t="shared" si="0"/>
        <v/>
      </c>
    </row>
    <row r="70" spans="1:12" ht="36.75" customHeight="1">
      <c r="A70" s="69">
        <f t="shared" si="1"/>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3" t="str">
        <f>IF(基本情報入力シート!Z99="","",基本情報入力シート!Z99)</f>
        <v/>
      </c>
      <c r="I70" s="418"/>
      <c r="J70" s="419"/>
      <c r="L70" t="str">
        <f t="shared" si="0"/>
        <v/>
      </c>
    </row>
    <row r="71" spans="1:12" ht="36.75" customHeight="1">
      <c r="A71" s="69">
        <f t="shared" si="1"/>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3" t="str">
        <f>IF(基本情報入力シート!Z100="","",基本情報入力シート!Z100)</f>
        <v/>
      </c>
      <c r="I71" s="418"/>
      <c r="J71" s="419"/>
      <c r="L71" t="str">
        <f t="shared" si="0"/>
        <v/>
      </c>
    </row>
    <row r="72" spans="1:12" ht="36.75" customHeight="1">
      <c r="A72" s="69">
        <f t="shared" si="1"/>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3" t="str">
        <f>IF(基本情報入力シート!Z101="","",基本情報入力シート!Z101)</f>
        <v/>
      </c>
      <c r="I72" s="418"/>
      <c r="J72" s="419"/>
      <c r="L72" t="str">
        <f t="shared" si="0"/>
        <v/>
      </c>
    </row>
    <row r="73" spans="1:12" ht="36.75" customHeight="1">
      <c r="A73" s="69">
        <f t="shared" si="1"/>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3" t="str">
        <f>IF(基本情報入力シート!Z102="","",基本情報入力シート!Z102)</f>
        <v/>
      </c>
      <c r="I73" s="418"/>
      <c r="J73" s="419"/>
      <c r="L73" t="str">
        <f t="shared" si="0"/>
        <v/>
      </c>
    </row>
    <row r="74" spans="1:12" ht="36.75" customHeight="1">
      <c r="A74" s="69">
        <f t="shared" si="1"/>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3" t="str">
        <f>IF(基本情報入力シート!Z103="","",基本情報入力シート!Z103)</f>
        <v/>
      </c>
      <c r="I74" s="418"/>
      <c r="J74" s="419"/>
      <c r="L74" t="str">
        <f t="shared" si="0"/>
        <v/>
      </c>
    </row>
    <row r="75" spans="1:12" ht="36.75" customHeight="1">
      <c r="A75" s="69">
        <f t="shared" si="1"/>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3" t="str">
        <f>IF(基本情報入力シート!Z104="","",基本情報入力シート!Z104)</f>
        <v/>
      </c>
      <c r="I75" s="418"/>
      <c r="J75" s="419"/>
      <c r="L75" t="str">
        <f t="shared" si="0"/>
        <v/>
      </c>
    </row>
    <row r="76" spans="1:12" ht="36.75" customHeight="1">
      <c r="A76" s="69">
        <f t="shared" si="1"/>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3" t="str">
        <f>IF(基本情報入力シート!Z105="","",基本情報入力シート!Z105)</f>
        <v/>
      </c>
      <c r="I76" s="418"/>
      <c r="J76" s="419"/>
      <c r="L76" t="str">
        <f t="shared" ref="L76:L110" si="2">IF(H76="","",IF(VALUE(H76)&lt;60,"者","児"))</f>
        <v/>
      </c>
    </row>
    <row r="77" spans="1:12" ht="36.75" customHeight="1">
      <c r="A77" s="69">
        <f t="shared" ref="A77:A110" si="3">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3" t="str">
        <f>IF(基本情報入力シート!Z106="","",基本情報入力シート!Z106)</f>
        <v/>
      </c>
      <c r="I77" s="418"/>
      <c r="J77" s="419"/>
      <c r="L77" t="str">
        <f t="shared" si="2"/>
        <v/>
      </c>
    </row>
    <row r="78" spans="1:12" ht="36.75" customHeight="1">
      <c r="A78" s="69">
        <f t="shared" si="3"/>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3" t="str">
        <f>IF(基本情報入力シート!Z107="","",基本情報入力シート!Z107)</f>
        <v/>
      </c>
      <c r="I78" s="418"/>
      <c r="J78" s="419"/>
      <c r="L78" t="str">
        <f t="shared" si="2"/>
        <v/>
      </c>
    </row>
    <row r="79" spans="1:12" ht="36.75" customHeight="1">
      <c r="A79" s="69">
        <f t="shared" si="3"/>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3" t="str">
        <f>IF(基本情報入力シート!Z108="","",基本情報入力シート!Z108)</f>
        <v/>
      </c>
      <c r="I79" s="418"/>
      <c r="J79" s="419"/>
      <c r="L79" t="str">
        <f t="shared" si="2"/>
        <v/>
      </c>
    </row>
    <row r="80" spans="1:12" ht="36.75" customHeight="1">
      <c r="A80" s="69">
        <f t="shared" si="3"/>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3" t="str">
        <f>IF(基本情報入力シート!Z109="","",基本情報入力シート!Z109)</f>
        <v/>
      </c>
      <c r="I80" s="418"/>
      <c r="J80" s="419"/>
      <c r="L80" t="str">
        <f t="shared" si="2"/>
        <v/>
      </c>
    </row>
    <row r="81" spans="1:12" ht="36.75" customHeight="1">
      <c r="A81" s="69">
        <f t="shared" si="3"/>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3" t="str">
        <f>IF(基本情報入力シート!Z110="","",基本情報入力シート!Z110)</f>
        <v/>
      </c>
      <c r="I81" s="418"/>
      <c r="J81" s="419"/>
      <c r="L81" t="str">
        <f t="shared" si="2"/>
        <v/>
      </c>
    </row>
    <row r="82" spans="1:12" ht="36.75" customHeight="1">
      <c r="A82" s="69">
        <f t="shared" si="3"/>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3" t="str">
        <f>IF(基本情報入力シート!Z111="","",基本情報入力シート!Z111)</f>
        <v/>
      </c>
      <c r="I82" s="418"/>
      <c r="J82" s="419"/>
      <c r="L82" t="str">
        <f t="shared" si="2"/>
        <v/>
      </c>
    </row>
    <row r="83" spans="1:12" ht="36.75" customHeight="1">
      <c r="A83" s="69">
        <f t="shared" si="3"/>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3" t="str">
        <f>IF(基本情報入力シート!Z112="","",基本情報入力シート!Z112)</f>
        <v/>
      </c>
      <c r="I83" s="418"/>
      <c r="J83" s="419"/>
      <c r="L83" t="str">
        <f t="shared" si="2"/>
        <v/>
      </c>
    </row>
    <row r="84" spans="1:12" ht="36.75" customHeight="1">
      <c r="A84" s="69">
        <f t="shared" si="3"/>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3" t="str">
        <f>IF(基本情報入力シート!Z113="","",基本情報入力シート!Z113)</f>
        <v/>
      </c>
      <c r="I84" s="418"/>
      <c r="J84" s="419"/>
      <c r="L84" t="str">
        <f t="shared" si="2"/>
        <v/>
      </c>
    </row>
    <row r="85" spans="1:12" ht="36.75" customHeight="1">
      <c r="A85" s="69">
        <f t="shared" si="3"/>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3" t="str">
        <f>IF(基本情報入力シート!Z114="","",基本情報入力シート!Z114)</f>
        <v/>
      </c>
      <c r="I85" s="418"/>
      <c r="J85" s="419"/>
      <c r="L85" t="str">
        <f t="shared" si="2"/>
        <v/>
      </c>
    </row>
    <row r="86" spans="1:12" ht="36.75" customHeight="1">
      <c r="A86" s="69">
        <f t="shared" si="3"/>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3" t="str">
        <f>IF(基本情報入力シート!Z115="","",基本情報入力シート!Z115)</f>
        <v/>
      </c>
      <c r="I86" s="418"/>
      <c r="J86" s="419"/>
      <c r="L86" t="str">
        <f t="shared" si="2"/>
        <v/>
      </c>
    </row>
    <row r="87" spans="1:12" ht="36.75" customHeight="1">
      <c r="A87" s="69">
        <f t="shared" si="3"/>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3" t="str">
        <f>IF(基本情報入力シート!Z116="","",基本情報入力シート!Z116)</f>
        <v/>
      </c>
      <c r="I87" s="418"/>
      <c r="J87" s="419"/>
      <c r="L87" t="str">
        <f t="shared" si="2"/>
        <v/>
      </c>
    </row>
    <row r="88" spans="1:12" ht="36.75" customHeight="1">
      <c r="A88" s="69">
        <f t="shared" si="3"/>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3" t="str">
        <f>IF(基本情報入力シート!Z117="","",基本情報入力シート!Z117)</f>
        <v/>
      </c>
      <c r="I88" s="418"/>
      <c r="J88" s="419"/>
      <c r="L88" t="str">
        <f t="shared" si="2"/>
        <v/>
      </c>
    </row>
    <row r="89" spans="1:12" ht="36.75" customHeight="1">
      <c r="A89" s="69">
        <f t="shared" si="3"/>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3" t="str">
        <f>IF(基本情報入力シート!Z118="","",基本情報入力シート!Z118)</f>
        <v/>
      </c>
      <c r="I89" s="418"/>
      <c r="J89" s="419"/>
      <c r="L89" t="str">
        <f t="shared" si="2"/>
        <v/>
      </c>
    </row>
    <row r="90" spans="1:12" ht="36.75" customHeight="1">
      <c r="A90" s="69">
        <f t="shared" si="3"/>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3" t="str">
        <f>IF(基本情報入力シート!Z119="","",基本情報入力シート!Z119)</f>
        <v/>
      </c>
      <c r="I90" s="418"/>
      <c r="J90" s="419"/>
      <c r="L90" t="str">
        <f t="shared" si="2"/>
        <v/>
      </c>
    </row>
    <row r="91" spans="1:12" ht="36.75" customHeight="1">
      <c r="A91" s="69">
        <f t="shared" si="3"/>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3" t="str">
        <f>IF(基本情報入力シート!Z120="","",基本情報入力シート!Z120)</f>
        <v/>
      </c>
      <c r="I91" s="418"/>
      <c r="J91" s="419"/>
      <c r="L91" t="str">
        <f t="shared" si="2"/>
        <v/>
      </c>
    </row>
    <row r="92" spans="1:12" ht="36.75" customHeight="1">
      <c r="A92" s="69">
        <f t="shared" si="3"/>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3" t="str">
        <f>IF(基本情報入力シート!Z121="","",基本情報入力シート!Z121)</f>
        <v/>
      </c>
      <c r="I92" s="418"/>
      <c r="J92" s="419"/>
      <c r="L92" t="str">
        <f t="shared" si="2"/>
        <v/>
      </c>
    </row>
    <row r="93" spans="1:12" ht="36.75" customHeight="1">
      <c r="A93" s="69">
        <f t="shared" si="3"/>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3" t="str">
        <f>IF(基本情報入力シート!Z122="","",基本情報入力シート!Z122)</f>
        <v/>
      </c>
      <c r="I93" s="418"/>
      <c r="J93" s="419"/>
      <c r="L93" t="str">
        <f t="shared" si="2"/>
        <v/>
      </c>
    </row>
    <row r="94" spans="1:12" ht="36.75" customHeight="1">
      <c r="A94" s="69">
        <f t="shared" si="3"/>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3" t="str">
        <f>IF(基本情報入力シート!Z123="","",基本情報入力シート!Z123)</f>
        <v/>
      </c>
      <c r="I94" s="418"/>
      <c r="J94" s="419"/>
      <c r="L94" t="str">
        <f t="shared" si="2"/>
        <v/>
      </c>
    </row>
    <row r="95" spans="1:12" ht="36.75" customHeight="1">
      <c r="A95" s="69">
        <f t="shared" si="3"/>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3" t="str">
        <f>IF(基本情報入力シート!Z124="","",基本情報入力シート!Z124)</f>
        <v/>
      </c>
      <c r="I95" s="418"/>
      <c r="J95" s="419"/>
      <c r="L95" t="str">
        <f t="shared" si="2"/>
        <v/>
      </c>
    </row>
    <row r="96" spans="1:12" ht="36.75" customHeight="1">
      <c r="A96" s="69">
        <f t="shared" si="3"/>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3" t="str">
        <f>IF(基本情報入力シート!Z125="","",基本情報入力シート!Z125)</f>
        <v/>
      </c>
      <c r="I96" s="418"/>
      <c r="J96" s="419"/>
      <c r="L96" t="str">
        <f t="shared" si="2"/>
        <v/>
      </c>
    </row>
    <row r="97" spans="1:12" ht="36.75" customHeight="1">
      <c r="A97" s="69">
        <f t="shared" si="3"/>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3" t="str">
        <f>IF(基本情報入力シート!Z126="","",基本情報入力シート!Z126)</f>
        <v/>
      </c>
      <c r="I97" s="418"/>
      <c r="J97" s="419"/>
      <c r="L97" t="str">
        <f t="shared" si="2"/>
        <v/>
      </c>
    </row>
    <row r="98" spans="1:12" ht="36.75" customHeight="1">
      <c r="A98" s="69">
        <f t="shared" si="3"/>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3" t="str">
        <f>IF(基本情報入力シート!Z127="","",基本情報入力シート!Z127)</f>
        <v/>
      </c>
      <c r="I98" s="418"/>
      <c r="J98" s="419"/>
      <c r="L98" t="str">
        <f t="shared" si="2"/>
        <v/>
      </c>
    </row>
    <row r="99" spans="1:12" ht="36.75" customHeight="1">
      <c r="A99" s="69">
        <f t="shared" si="3"/>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3" t="str">
        <f>IF(基本情報入力シート!Z128="","",基本情報入力シート!Z128)</f>
        <v/>
      </c>
      <c r="I99" s="418"/>
      <c r="J99" s="419"/>
      <c r="L99" t="str">
        <f t="shared" si="2"/>
        <v/>
      </c>
    </row>
    <row r="100" spans="1:12" ht="36.75" customHeight="1">
      <c r="A100" s="69">
        <f t="shared" si="3"/>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3" t="str">
        <f>IF(基本情報入力シート!Z129="","",基本情報入力シート!Z129)</f>
        <v/>
      </c>
      <c r="I100" s="418"/>
      <c r="J100" s="419"/>
      <c r="L100" t="str">
        <f t="shared" si="2"/>
        <v/>
      </c>
    </row>
    <row r="101" spans="1:12" ht="36.75" customHeight="1">
      <c r="A101" s="69">
        <f t="shared" si="3"/>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3" t="str">
        <f>IF(基本情報入力シート!Z130="","",基本情報入力シート!Z130)</f>
        <v/>
      </c>
      <c r="I101" s="418"/>
      <c r="J101" s="419"/>
      <c r="L101" t="str">
        <f t="shared" si="2"/>
        <v/>
      </c>
    </row>
    <row r="102" spans="1:12" ht="36.75" customHeight="1">
      <c r="A102" s="69">
        <f t="shared" si="3"/>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3" t="str">
        <f>IF(基本情報入力シート!Z131="","",基本情報入力シート!Z131)</f>
        <v/>
      </c>
      <c r="I102" s="418"/>
      <c r="J102" s="419"/>
      <c r="L102" t="str">
        <f t="shared" si="2"/>
        <v/>
      </c>
    </row>
    <row r="103" spans="1:12" ht="36.75" customHeight="1">
      <c r="A103" s="69">
        <f t="shared" si="3"/>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3" t="str">
        <f>IF(基本情報入力シート!Z132="","",基本情報入力シート!Z132)</f>
        <v/>
      </c>
      <c r="I103" s="418"/>
      <c r="J103" s="419"/>
      <c r="L103" t="str">
        <f t="shared" si="2"/>
        <v/>
      </c>
    </row>
    <row r="104" spans="1:12" ht="36.75" customHeight="1">
      <c r="A104" s="69">
        <f t="shared" si="3"/>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3" t="str">
        <f>IF(基本情報入力シート!Z133="","",基本情報入力シート!Z133)</f>
        <v/>
      </c>
      <c r="I104" s="418"/>
      <c r="J104" s="419"/>
      <c r="L104" t="str">
        <f t="shared" si="2"/>
        <v/>
      </c>
    </row>
    <row r="105" spans="1:12" ht="36.75" customHeight="1">
      <c r="A105" s="69">
        <f t="shared" si="3"/>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3" t="str">
        <f>IF(基本情報入力シート!Z134="","",基本情報入力シート!Z134)</f>
        <v/>
      </c>
      <c r="I105" s="418"/>
      <c r="J105" s="419"/>
      <c r="L105" t="str">
        <f t="shared" si="2"/>
        <v/>
      </c>
    </row>
    <row r="106" spans="1:12" ht="36.75" customHeight="1">
      <c r="A106" s="69">
        <f t="shared" si="3"/>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3" t="str">
        <f>IF(基本情報入力シート!Z135="","",基本情報入力シート!Z135)</f>
        <v/>
      </c>
      <c r="I106" s="418"/>
      <c r="J106" s="419"/>
      <c r="L106" t="str">
        <f t="shared" si="2"/>
        <v/>
      </c>
    </row>
    <row r="107" spans="1:12" ht="36.75" customHeight="1">
      <c r="A107" s="69">
        <f t="shared" si="3"/>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3" t="str">
        <f>IF(基本情報入力シート!Z136="","",基本情報入力シート!Z136)</f>
        <v/>
      </c>
      <c r="I107" s="418"/>
      <c r="J107" s="419"/>
      <c r="L107" t="str">
        <f t="shared" si="2"/>
        <v/>
      </c>
    </row>
    <row r="108" spans="1:12" ht="36.75" customHeight="1">
      <c r="A108" s="69">
        <f t="shared" si="3"/>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3" t="str">
        <f>IF(基本情報入力シート!Z137="","",基本情報入力シート!Z137)</f>
        <v/>
      </c>
      <c r="I108" s="418"/>
      <c r="J108" s="419"/>
      <c r="L108" t="str">
        <f t="shared" si="2"/>
        <v/>
      </c>
    </row>
    <row r="109" spans="1:12" ht="36.75" customHeight="1">
      <c r="A109" s="69">
        <f t="shared" si="3"/>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3" t="str">
        <f>IF(基本情報入力シート!Z138="","",基本情報入力シート!Z138)</f>
        <v/>
      </c>
      <c r="I109" s="418"/>
      <c r="J109" s="419"/>
      <c r="L109" t="str">
        <f t="shared" si="2"/>
        <v/>
      </c>
    </row>
    <row r="110" spans="1:12" ht="36.75" customHeight="1" thickBot="1">
      <c r="A110" s="73">
        <f t="shared" si="3"/>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4" t="str">
        <f>IF(基本情報入力シート!Z139="","",基本情報入力シート!Z139)</f>
        <v/>
      </c>
      <c r="I110" s="420"/>
      <c r="J110" s="421"/>
      <c r="L110" t="str">
        <f t="shared" si="2"/>
        <v/>
      </c>
    </row>
    <row r="111" spans="1:12">
      <c r="D111" s="64"/>
      <c r="E111" s="64"/>
      <c r="F111" s="64"/>
      <c r="G111" s="64"/>
      <c r="H111" s="80"/>
      <c r="I111" s="22"/>
      <c r="J111" s="22"/>
    </row>
  </sheetData>
  <sheetProtection sheet="1" formatRows="0" insertRows="0" deleteRows="0" sort="0" autoFilter="0"/>
  <autoFilter ref="A10:V10" xr:uid="{9D7E2950-78DF-4F03-B92B-02BD50FE9BBC}">
    <filterColumn colId="8" showButton="0"/>
  </autoFilter>
  <mergeCells count="114">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 ref="I21:J21"/>
    <mergeCell ref="I22:J22"/>
    <mergeCell ref="I23:J23"/>
    <mergeCell ref="I24:J24"/>
    <mergeCell ref="I25:J25"/>
    <mergeCell ref="I16:J16"/>
    <mergeCell ref="I17:J17"/>
    <mergeCell ref="I18:J18"/>
    <mergeCell ref="I19:J19"/>
    <mergeCell ref="I20:J20"/>
    <mergeCell ref="I31:J31"/>
    <mergeCell ref="I32:J32"/>
    <mergeCell ref="I33:J33"/>
    <mergeCell ref="I34:J34"/>
    <mergeCell ref="I35:J35"/>
    <mergeCell ref="I26:J26"/>
    <mergeCell ref="I27:J27"/>
    <mergeCell ref="I28:J28"/>
    <mergeCell ref="I29:J29"/>
    <mergeCell ref="I30:J30"/>
    <mergeCell ref="I41:J41"/>
    <mergeCell ref="I42:J42"/>
    <mergeCell ref="I43:J43"/>
    <mergeCell ref="I44:J44"/>
    <mergeCell ref="I45:J45"/>
    <mergeCell ref="I36:J36"/>
    <mergeCell ref="I37:J37"/>
    <mergeCell ref="I38:J38"/>
    <mergeCell ref="I39:J39"/>
    <mergeCell ref="I40:J40"/>
    <mergeCell ref="I51:J51"/>
    <mergeCell ref="I52:J52"/>
    <mergeCell ref="I53:J53"/>
    <mergeCell ref="I54:J54"/>
    <mergeCell ref="I55:J55"/>
    <mergeCell ref="I46:J46"/>
    <mergeCell ref="I47:J47"/>
    <mergeCell ref="I48:J48"/>
    <mergeCell ref="I49:J49"/>
    <mergeCell ref="I50:J50"/>
    <mergeCell ref="I61:J61"/>
    <mergeCell ref="I62:J62"/>
    <mergeCell ref="I63:J63"/>
    <mergeCell ref="I64:J64"/>
    <mergeCell ref="I65:J65"/>
    <mergeCell ref="I56:J56"/>
    <mergeCell ref="I57:J57"/>
    <mergeCell ref="I58:J58"/>
    <mergeCell ref="I59:J59"/>
    <mergeCell ref="I60:J60"/>
    <mergeCell ref="I71:J71"/>
    <mergeCell ref="I72:J72"/>
    <mergeCell ref="I73:J73"/>
    <mergeCell ref="I74:J74"/>
    <mergeCell ref="I75:J75"/>
    <mergeCell ref="I66:J66"/>
    <mergeCell ref="I67:J67"/>
    <mergeCell ref="I68:J68"/>
    <mergeCell ref="I69:J69"/>
    <mergeCell ref="I70:J70"/>
    <mergeCell ref="I89:J89"/>
    <mergeCell ref="I90:J90"/>
    <mergeCell ref="I81:J81"/>
    <mergeCell ref="I82:J82"/>
    <mergeCell ref="I83:J83"/>
    <mergeCell ref="I84:J84"/>
    <mergeCell ref="I85:J85"/>
    <mergeCell ref="I76:J76"/>
    <mergeCell ref="I77:J77"/>
    <mergeCell ref="I78:J78"/>
    <mergeCell ref="I79:J79"/>
    <mergeCell ref="I80:J80"/>
    <mergeCell ref="L8:L10"/>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s>
  <phoneticPr fontId="5"/>
  <dataValidations count="1">
    <dataValidation imeMode="halfAlpha" allowBlank="1" showInputMessage="1" showErrorMessage="1" sqref="B11:C110 F11:F110" xr:uid="{FB309674-8974-4822-AEAD-3933DCAC9B90}"/>
  </dataValidations>
  <printOptions horizontalCentered="1"/>
  <pageMargins left="0.39370078740157483" right="0.39370078740157483" top="0.6692913385826772" bottom="0.62992125984251968" header="0.31496062992125984" footer="0.35433070866141736"/>
  <pageSetup paperSize="9" scale="76" fitToHeight="0"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F2F2-DCE7-4919-9C4F-EAA4D61D8F34}">
  <sheetPr>
    <pageSetUpPr fitToPage="1"/>
  </sheetPr>
  <dimension ref="A1:Z41"/>
  <sheetViews>
    <sheetView view="pageBreakPreview" zoomScaleNormal="100" zoomScaleSheetLayoutView="100" workbookViewId="0">
      <selection activeCell="Q6" sqref="Q6"/>
    </sheetView>
  </sheetViews>
  <sheetFormatPr defaultColWidth="9" defaultRowHeight="18" customHeight="1"/>
  <cols>
    <col min="1" max="19" width="4.77734375" style="173" customWidth="1"/>
    <col min="20" max="20" width="4.21875" style="173" customWidth="1"/>
    <col min="21" max="21" width="6.44140625" style="173" customWidth="1"/>
    <col min="22" max="16384" width="9" style="173"/>
  </cols>
  <sheetData>
    <row r="1" spans="1:26" ht="18" customHeight="1" thickBot="1">
      <c r="A1" s="173" t="s">
        <v>1953</v>
      </c>
    </row>
    <row r="2" spans="1:26" ht="18" customHeight="1" thickBot="1">
      <c r="S2" s="43" t="str">
        <f>IF(AND(N38&lt;&gt;"",N39&lt;&gt;"",N40&lt;&gt;"",N41&lt;&gt;"",O4&lt;&gt;"",Q4&lt;&gt;"",K10&lt;&gt;"",K11&lt;&gt;"",O11&lt;&gt;"",G24&lt;&gt;""),"○","×")</f>
        <v>×</v>
      </c>
      <c r="T2" s="174"/>
      <c r="U2" s="324" t="s">
        <v>1933</v>
      </c>
      <c r="V2" s="325"/>
      <c r="W2" s="325"/>
      <c r="X2" s="325"/>
      <c r="Y2" s="325"/>
      <c r="Z2" s="326"/>
    </row>
    <row r="4" spans="1:26" ht="18" customHeight="1">
      <c r="N4" s="175" t="s">
        <v>1965</v>
      </c>
      <c r="O4" s="208" t="str">
        <f>IF('別紙様式3-1（補助金）'!G40="","",'別紙様式3-1（補助金）'!G40)</f>
        <v/>
      </c>
      <c r="P4" s="176" t="s">
        <v>1934</v>
      </c>
      <c r="Q4" s="208" t="str">
        <f>IF('別紙様式3-1（補助金）'!J40="","",'別紙様式3-1（補助金）'!J40)</f>
        <v/>
      </c>
      <c r="R4" s="176" t="s">
        <v>5</v>
      </c>
      <c r="U4" s="173" t="str">
        <f>CONCATENATE(N4,O4,P4,Q4,R4)</f>
        <v>令和7年月日</v>
      </c>
    </row>
    <row r="7" spans="1:26" ht="18" customHeight="1">
      <c r="A7" s="185" t="s">
        <v>1935</v>
      </c>
    </row>
    <row r="10" spans="1:26" ht="18" customHeight="1">
      <c r="H10" s="463" t="s">
        <v>1936</v>
      </c>
      <c r="I10" s="463"/>
      <c r="K10" s="464" t="str">
        <f>IF(基本情報入力シート!M23="","",基本情報入力シート!M23)</f>
        <v/>
      </c>
      <c r="L10" s="464"/>
      <c r="M10" s="464"/>
      <c r="N10" s="464"/>
      <c r="O10" s="464"/>
      <c r="P10" s="464"/>
      <c r="Q10" s="464"/>
      <c r="R10" s="464"/>
      <c r="S10" s="464"/>
    </row>
    <row r="11" spans="1:26" ht="18" customHeight="1">
      <c r="H11" s="463" t="s">
        <v>1937</v>
      </c>
      <c r="I11" s="465"/>
      <c r="K11" s="466" t="str">
        <f>IF(基本情報入力シート!M27="","",基本情報入力シート!M27)</f>
        <v/>
      </c>
      <c r="L11" s="466"/>
      <c r="M11" s="466"/>
      <c r="O11" s="466" t="str">
        <f>IF(基本情報入力シート!M28="","",基本情報入力シート!M28)</f>
        <v/>
      </c>
      <c r="P11" s="466"/>
      <c r="Q11" s="466"/>
      <c r="R11" s="466"/>
    </row>
    <row r="12" spans="1:26" ht="18" customHeight="1">
      <c r="H12" s="467" t="s">
        <v>1938</v>
      </c>
      <c r="I12" s="468"/>
      <c r="K12" s="466"/>
      <c r="L12" s="466"/>
      <c r="M12" s="466"/>
      <c r="O12" s="466"/>
      <c r="P12" s="466"/>
      <c r="Q12" s="466"/>
      <c r="R12" s="466"/>
    </row>
    <row r="15" spans="1:26" ht="18" customHeight="1">
      <c r="A15" s="469" t="s">
        <v>1939</v>
      </c>
      <c r="B15" s="469"/>
      <c r="C15" s="469"/>
      <c r="D15" s="469"/>
      <c r="E15" s="469"/>
      <c r="F15" s="469"/>
      <c r="G15" s="469"/>
      <c r="H15" s="469"/>
      <c r="I15" s="469"/>
      <c r="J15" s="469"/>
      <c r="K15" s="469"/>
      <c r="L15" s="469"/>
      <c r="M15" s="469"/>
      <c r="N15" s="469"/>
      <c r="O15" s="469"/>
      <c r="P15" s="469"/>
      <c r="Q15" s="469"/>
      <c r="R15" s="469"/>
      <c r="S15" s="469"/>
    </row>
    <row r="17" spans="1:19" ht="18" customHeight="1">
      <c r="A17" s="461" t="s">
        <v>1940</v>
      </c>
      <c r="B17" s="461"/>
      <c r="C17" s="461"/>
      <c r="D17" s="461"/>
      <c r="E17" s="461"/>
      <c r="F17" s="461"/>
      <c r="G17" s="461"/>
      <c r="H17" s="461"/>
      <c r="I17" s="461"/>
      <c r="J17" s="461"/>
      <c r="K17" s="461"/>
      <c r="L17" s="461"/>
      <c r="M17" s="461"/>
      <c r="N17" s="461"/>
      <c r="O17" s="461"/>
      <c r="P17" s="461"/>
      <c r="Q17" s="461"/>
      <c r="R17" s="461"/>
      <c r="S17" s="461"/>
    </row>
    <row r="18" spans="1:19" ht="18" customHeight="1">
      <c r="A18" s="461"/>
      <c r="B18" s="461"/>
      <c r="C18" s="461"/>
      <c r="D18" s="461"/>
      <c r="E18" s="461"/>
      <c r="F18" s="461"/>
      <c r="G18" s="461"/>
      <c r="H18" s="461"/>
      <c r="I18" s="461"/>
      <c r="J18" s="461"/>
      <c r="K18" s="461"/>
      <c r="L18" s="461"/>
      <c r="M18" s="461"/>
      <c r="N18" s="461"/>
      <c r="O18" s="461"/>
      <c r="P18" s="461"/>
      <c r="Q18" s="461"/>
      <c r="R18" s="461"/>
      <c r="S18" s="461"/>
    </row>
    <row r="19" spans="1:19" ht="18" customHeight="1">
      <c r="A19" s="178"/>
      <c r="B19" s="178"/>
      <c r="C19" s="178"/>
      <c r="D19" s="178"/>
      <c r="E19" s="178"/>
      <c r="F19" s="178"/>
      <c r="G19" s="178"/>
      <c r="H19" s="178"/>
      <c r="I19" s="178"/>
      <c r="J19" s="178"/>
      <c r="K19" s="178"/>
      <c r="L19" s="178"/>
      <c r="M19" s="178"/>
      <c r="N19" s="178"/>
      <c r="O19" s="178"/>
      <c r="P19" s="178"/>
      <c r="Q19" s="178"/>
      <c r="R19" s="178"/>
      <c r="S19" s="178"/>
    </row>
    <row r="20" spans="1:19" ht="18" customHeight="1">
      <c r="A20" s="178"/>
      <c r="B20" s="178"/>
      <c r="C20" s="178"/>
      <c r="D20" s="178"/>
      <c r="E20" s="178"/>
      <c r="F20" s="178"/>
      <c r="G20" s="178"/>
      <c r="H20" s="178"/>
      <c r="I20" s="178"/>
      <c r="J20" s="178"/>
      <c r="K20" s="178"/>
      <c r="L20" s="178"/>
      <c r="M20" s="178"/>
      <c r="N20" s="178"/>
      <c r="O20" s="178"/>
      <c r="P20" s="178"/>
      <c r="Q20" s="178"/>
      <c r="R20" s="178"/>
      <c r="S20" s="178"/>
    </row>
    <row r="21" spans="1:19" ht="18" customHeight="1">
      <c r="A21" s="469" t="s">
        <v>1941</v>
      </c>
      <c r="B21" s="469"/>
      <c r="C21" s="469"/>
      <c r="D21" s="469"/>
      <c r="E21" s="469"/>
      <c r="F21" s="469"/>
      <c r="G21" s="469"/>
      <c r="H21" s="469"/>
      <c r="I21" s="469"/>
      <c r="J21" s="469"/>
      <c r="K21" s="469"/>
      <c r="L21" s="469"/>
      <c r="M21" s="469"/>
      <c r="N21" s="469"/>
      <c r="O21" s="469"/>
      <c r="P21" s="469"/>
      <c r="Q21" s="469"/>
      <c r="R21" s="469"/>
      <c r="S21" s="469"/>
    </row>
    <row r="22" spans="1:19" ht="18" customHeight="1">
      <c r="A22" s="177"/>
      <c r="B22" s="177"/>
      <c r="C22" s="177"/>
      <c r="D22" s="177"/>
      <c r="E22" s="177"/>
      <c r="F22" s="177"/>
      <c r="G22" s="177"/>
      <c r="H22" s="177"/>
      <c r="I22" s="177"/>
      <c r="J22" s="177"/>
      <c r="K22" s="177"/>
      <c r="L22" s="177"/>
      <c r="M22" s="177"/>
      <c r="N22" s="177"/>
      <c r="O22" s="177"/>
      <c r="P22" s="177"/>
      <c r="Q22" s="177"/>
      <c r="R22" s="177"/>
      <c r="S22" s="177"/>
    </row>
    <row r="24" spans="1:19" ht="18" customHeight="1">
      <c r="A24" s="173" t="s">
        <v>1942</v>
      </c>
      <c r="F24" s="179" t="s">
        <v>1943</v>
      </c>
      <c r="G24" s="470">
        <f>SUMIFS('別紙様式3-2（補助金）'!I11:I110,'別紙様式3-2（補助金）'!L11:L110,"者",'別紙様式3-2（補助金）'!D11:D110,'別紙様式3-2（補助金）'!J1)</f>
        <v>0</v>
      </c>
      <c r="H24" s="470"/>
      <c r="I24" s="470"/>
      <c r="J24" s="470"/>
      <c r="K24" s="173" t="s">
        <v>4</v>
      </c>
    </row>
    <row r="25" spans="1:19" ht="18" customHeight="1">
      <c r="C25" s="176"/>
      <c r="D25" s="176"/>
      <c r="E25" s="176"/>
      <c r="F25" s="176"/>
    </row>
    <row r="26" spans="1:19" ht="18" customHeight="1">
      <c r="A26" s="461" t="s">
        <v>1944</v>
      </c>
      <c r="B26" s="461"/>
      <c r="C26" s="461"/>
      <c r="D26" s="461"/>
      <c r="E26" s="461"/>
      <c r="F26" s="461"/>
      <c r="G26" s="461"/>
      <c r="H26" s="461"/>
      <c r="I26" s="461"/>
      <c r="J26" s="461"/>
      <c r="K26" s="461"/>
      <c r="L26" s="461"/>
      <c r="M26" s="461"/>
      <c r="N26" s="461"/>
      <c r="O26" s="461"/>
      <c r="P26" s="461"/>
      <c r="Q26" s="461"/>
      <c r="R26" s="461"/>
      <c r="S26" s="461"/>
    </row>
    <row r="27" spans="1:19" ht="18" customHeight="1">
      <c r="A27" s="460" t="s">
        <v>1945</v>
      </c>
      <c r="B27" s="460"/>
      <c r="C27" s="462" t="s">
        <v>1946</v>
      </c>
      <c r="D27" s="462"/>
      <c r="E27" s="462"/>
      <c r="F27" s="462"/>
      <c r="G27" s="462"/>
      <c r="H27" s="462"/>
      <c r="I27" s="462"/>
      <c r="J27" s="462"/>
      <c r="K27" s="462"/>
      <c r="L27" s="462"/>
      <c r="M27" s="462"/>
      <c r="N27" s="462"/>
      <c r="O27" s="462"/>
      <c r="P27" s="462"/>
      <c r="Q27" s="462"/>
      <c r="R27" s="462"/>
      <c r="S27" s="462"/>
    </row>
    <row r="28" spans="1:19" ht="18" customHeight="1">
      <c r="A28" s="180"/>
      <c r="B28" s="180"/>
      <c r="C28" s="462"/>
      <c r="D28" s="462"/>
      <c r="E28" s="462"/>
      <c r="F28" s="462"/>
      <c r="G28" s="462"/>
      <c r="H28" s="462"/>
      <c r="I28" s="462"/>
      <c r="J28" s="462"/>
      <c r="K28" s="462"/>
      <c r="L28" s="462"/>
      <c r="M28" s="462"/>
      <c r="N28" s="462"/>
      <c r="O28" s="462"/>
      <c r="P28" s="462"/>
      <c r="Q28" s="462"/>
      <c r="R28" s="462"/>
      <c r="S28" s="462"/>
    </row>
    <row r="29" spans="1:19" ht="18" customHeight="1">
      <c r="A29" s="460" t="s">
        <v>1947</v>
      </c>
      <c r="B29" s="460"/>
      <c r="C29" s="461" t="s">
        <v>1948</v>
      </c>
      <c r="D29" s="461"/>
      <c r="E29" s="461"/>
      <c r="F29" s="461"/>
      <c r="G29" s="461"/>
      <c r="H29" s="461"/>
      <c r="I29" s="461"/>
      <c r="J29" s="461"/>
      <c r="K29" s="461"/>
      <c r="L29" s="461"/>
      <c r="M29" s="461"/>
      <c r="N29" s="461"/>
      <c r="O29" s="461"/>
      <c r="P29" s="461"/>
      <c r="Q29" s="461"/>
      <c r="R29" s="461"/>
      <c r="S29" s="461"/>
    </row>
    <row r="30" spans="1:19" ht="18" customHeight="1">
      <c r="C30" s="461"/>
      <c r="D30" s="461"/>
      <c r="E30" s="461"/>
      <c r="F30" s="461"/>
      <c r="G30" s="461"/>
      <c r="H30" s="461"/>
      <c r="I30" s="461"/>
      <c r="J30" s="461"/>
      <c r="K30" s="461"/>
      <c r="L30" s="461"/>
      <c r="M30" s="461"/>
      <c r="N30" s="461"/>
      <c r="O30" s="461"/>
      <c r="P30" s="461"/>
      <c r="Q30" s="461"/>
      <c r="R30" s="461"/>
      <c r="S30" s="461"/>
    </row>
    <row r="31" spans="1:19" ht="18" customHeight="1">
      <c r="A31" s="460"/>
      <c r="B31" s="460"/>
      <c r="C31" s="461"/>
      <c r="D31" s="461"/>
      <c r="E31" s="461"/>
      <c r="F31" s="461"/>
      <c r="G31" s="461"/>
      <c r="H31" s="461"/>
      <c r="I31" s="461"/>
      <c r="J31" s="461"/>
      <c r="K31" s="461"/>
      <c r="L31" s="461"/>
      <c r="M31" s="178"/>
      <c r="N31" s="178"/>
      <c r="O31" s="178"/>
      <c r="P31" s="178"/>
      <c r="Q31" s="178"/>
      <c r="R31" s="178"/>
      <c r="S31" s="178"/>
    </row>
    <row r="32" spans="1:19" ht="18" customHeight="1">
      <c r="A32" s="181"/>
      <c r="C32" s="178"/>
      <c r="D32" s="178"/>
      <c r="E32" s="178"/>
      <c r="F32" s="178"/>
      <c r="G32" s="178"/>
      <c r="H32" s="178"/>
      <c r="I32" s="178"/>
      <c r="J32" s="178"/>
      <c r="K32" s="178"/>
      <c r="L32" s="178"/>
      <c r="M32" s="178"/>
      <c r="N32" s="178"/>
      <c r="O32" s="178"/>
      <c r="P32" s="178"/>
      <c r="Q32" s="178"/>
      <c r="R32" s="178"/>
      <c r="S32" s="178"/>
    </row>
    <row r="33" spans="1:19" ht="18" customHeight="1">
      <c r="A33" s="181"/>
      <c r="C33" s="178"/>
      <c r="D33" s="178"/>
      <c r="E33" s="178"/>
      <c r="F33" s="178"/>
      <c r="G33" s="178"/>
      <c r="H33" s="178"/>
      <c r="I33" s="178"/>
      <c r="J33" s="178"/>
      <c r="K33" s="178"/>
      <c r="L33" s="178"/>
      <c r="M33" s="178"/>
      <c r="N33" s="178"/>
      <c r="O33" s="178"/>
      <c r="P33" s="178"/>
      <c r="Q33" s="178"/>
      <c r="R33" s="178"/>
      <c r="S33" s="178"/>
    </row>
    <row r="34" spans="1:19" ht="18" customHeight="1">
      <c r="A34" s="181"/>
      <c r="C34" s="178"/>
      <c r="D34" s="178"/>
      <c r="E34" s="178"/>
      <c r="F34" s="178"/>
      <c r="G34" s="178"/>
      <c r="H34" s="178"/>
      <c r="I34" s="178"/>
      <c r="J34" s="178"/>
      <c r="K34" s="178"/>
      <c r="L34" s="178"/>
      <c r="M34" s="178"/>
      <c r="N34" s="178"/>
      <c r="O34" s="178"/>
      <c r="P34" s="178"/>
      <c r="Q34" s="178"/>
      <c r="R34" s="178"/>
      <c r="S34" s="178"/>
    </row>
    <row r="35" spans="1:19" ht="18" customHeight="1">
      <c r="A35" s="181"/>
      <c r="C35" s="178"/>
      <c r="D35" s="178"/>
      <c r="E35" s="178"/>
      <c r="F35" s="178"/>
      <c r="G35" s="178"/>
      <c r="H35" s="178"/>
      <c r="I35" s="178"/>
      <c r="J35" s="178"/>
      <c r="K35" s="178"/>
      <c r="L35" s="178"/>
      <c r="M35" s="178"/>
      <c r="N35" s="178"/>
      <c r="O35" s="178"/>
      <c r="P35" s="178"/>
      <c r="Q35" s="178"/>
      <c r="R35" s="178"/>
      <c r="S35" s="178"/>
    </row>
    <row r="36" spans="1:19" ht="18" customHeight="1">
      <c r="S36" s="182"/>
    </row>
    <row r="37" spans="1:19" ht="18" customHeight="1">
      <c r="K37" s="173" t="s">
        <v>1949</v>
      </c>
    </row>
    <row r="38" spans="1:19" ht="18" customHeight="1">
      <c r="A38" s="183"/>
      <c r="K38" s="457" t="s">
        <v>1950</v>
      </c>
      <c r="L38" s="457"/>
      <c r="M38" s="457"/>
      <c r="N38" s="458"/>
      <c r="O38" s="458"/>
      <c r="P38" s="458"/>
      <c r="Q38" s="458"/>
      <c r="R38" s="458"/>
      <c r="S38" s="458"/>
    </row>
    <row r="39" spans="1:19" ht="18" customHeight="1">
      <c r="A39" s="184"/>
      <c r="K39" s="457" t="s">
        <v>1951</v>
      </c>
      <c r="L39" s="457"/>
      <c r="M39" s="457"/>
      <c r="N39" s="458"/>
      <c r="O39" s="458"/>
      <c r="P39" s="458"/>
      <c r="Q39" s="458"/>
      <c r="R39" s="458"/>
      <c r="S39" s="458"/>
    </row>
    <row r="40" spans="1:19" ht="18" customHeight="1">
      <c r="K40" s="459" t="s">
        <v>13</v>
      </c>
      <c r="L40" s="457" t="s">
        <v>7</v>
      </c>
      <c r="M40" s="457"/>
      <c r="N40" s="458"/>
      <c r="O40" s="458"/>
      <c r="P40" s="458"/>
      <c r="Q40" s="458"/>
      <c r="R40" s="458"/>
      <c r="S40" s="458"/>
    </row>
    <row r="41" spans="1:19" ht="18" customHeight="1">
      <c r="K41" s="459"/>
      <c r="L41" s="457" t="s">
        <v>14</v>
      </c>
      <c r="M41" s="457"/>
      <c r="N41" s="458"/>
      <c r="O41" s="458"/>
      <c r="P41" s="458"/>
      <c r="Q41" s="458"/>
      <c r="R41" s="458"/>
      <c r="S41" s="458"/>
    </row>
  </sheetData>
  <sheetProtection sheet="1" objects="1" scenarios="1"/>
  <mergeCells count="27">
    <mergeCell ref="A27:B27"/>
    <mergeCell ref="C27:S28"/>
    <mergeCell ref="U2:Z2"/>
    <mergeCell ref="H10:I10"/>
    <mergeCell ref="K10:S10"/>
    <mergeCell ref="H11:I11"/>
    <mergeCell ref="K11:M12"/>
    <mergeCell ref="O11:R12"/>
    <mergeCell ref="H12:I12"/>
    <mergeCell ref="A15:S15"/>
    <mergeCell ref="A17:S18"/>
    <mergeCell ref="A21:S21"/>
    <mergeCell ref="G24:J24"/>
    <mergeCell ref="A26:S26"/>
    <mergeCell ref="A29:B29"/>
    <mergeCell ref="C29:S30"/>
    <mergeCell ref="A31:B31"/>
    <mergeCell ref="C31:L31"/>
    <mergeCell ref="K38:M38"/>
    <mergeCell ref="N38:S38"/>
    <mergeCell ref="K39:M39"/>
    <mergeCell ref="N39:S39"/>
    <mergeCell ref="K40:K41"/>
    <mergeCell ref="L40:M40"/>
    <mergeCell ref="N40:S40"/>
    <mergeCell ref="L41:M41"/>
    <mergeCell ref="N41:S41"/>
  </mergeCells>
  <phoneticPr fontId="5"/>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13AD-7A62-421F-87A5-C520D59FFAE5}">
  <sheetPr>
    <pageSetUpPr fitToPage="1"/>
  </sheetPr>
  <dimension ref="A1:Z41"/>
  <sheetViews>
    <sheetView view="pageBreakPreview" zoomScaleNormal="100" zoomScaleSheetLayoutView="100" workbookViewId="0">
      <selection activeCell="Q4" sqref="Q4"/>
    </sheetView>
  </sheetViews>
  <sheetFormatPr defaultColWidth="9" defaultRowHeight="18" customHeight="1"/>
  <cols>
    <col min="1" max="19" width="4.77734375" style="173" customWidth="1"/>
    <col min="20" max="20" width="4.21875" style="173" customWidth="1"/>
    <col min="21" max="16384" width="9" style="173"/>
  </cols>
  <sheetData>
    <row r="1" spans="1:26" ht="18" customHeight="1" thickBot="1">
      <c r="A1" s="173" t="s">
        <v>1932</v>
      </c>
    </row>
    <row r="2" spans="1:26" ht="18" customHeight="1" thickBot="1">
      <c r="S2" s="43" t="str">
        <f>IF(AND(N38&lt;&gt;"",N39&lt;&gt;"",N40&lt;&gt;"",N41&lt;&gt;"",O4&lt;&gt;"",Q4&lt;&gt;"",K10&lt;&gt;"",K11&lt;&gt;"",O11&lt;&gt;"",G24&lt;&gt;""),"○","×")</f>
        <v>×</v>
      </c>
      <c r="T2" s="174"/>
      <c r="U2" s="324" t="s">
        <v>1933</v>
      </c>
      <c r="V2" s="325"/>
      <c r="W2" s="325"/>
      <c r="X2" s="325"/>
      <c r="Y2" s="325"/>
      <c r="Z2" s="326"/>
    </row>
    <row r="4" spans="1:26" ht="18" customHeight="1">
      <c r="N4" s="175" t="s">
        <v>1965</v>
      </c>
      <c r="O4" s="208" t="str">
        <f>IF('別紙様式3-1（補助金）'!G40="","",'別紙様式3-1（補助金）'!G40)</f>
        <v/>
      </c>
      <c r="P4" s="176" t="s">
        <v>1934</v>
      </c>
      <c r="Q4" s="208" t="str">
        <f>IF('別紙様式3-1（補助金）'!J40="","",'別紙様式3-1（補助金）'!J40)</f>
        <v/>
      </c>
      <c r="R4" s="176" t="s">
        <v>5</v>
      </c>
      <c r="U4" s="173" t="str">
        <f>CONCATENATE(N4,O4,P4,Q4,R4)</f>
        <v>令和7年月日</v>
      </c>
    </row>
    <row r="7" spans="1:26" ht="18" customHeight="1">
      <c r="A7" s="185" t="s">
        <v>1935</v>
      </c>
    </row>
    <row r="10" spans="1:26" ht="18" customHeight="1">
      <c r="H10" s="463" t="s">
        <v>1936</v>
      </c>
      <c r="I10" s="463"/>
      <c r="K10" s="464" t="str">
        <f>IF(基本情報入力シート!M23="","",基本情報入力シート!M23)</f>
        <v/>
      </c>
      <c r="L10" s="464"/>
      <c r="M10" s="464"/>
      <c r="N10" s="464"/>
      <c r="O10" s="464"/>
      <c r="P10" s="464"/>
      <c r="Q10" s="464"/>
      <c r="R10" s="464"/>
      <c r="S10" s="464"/>
    </row>
    <row r="11" spans="1:26" ht="18" customHeight="1">
      <c r="H11" s="463" t="s">
        <v>1937</v>
      </c>
      <c r="I11" s="465"/>
      <c r="K11" s="466" t="str">
        <f>IF(基本情報入力シート!M27="","",基本情報入力シート!M27)</f>
        <v/>
      </c>
      <c r="L11" s="466"/>
      <c r="M11" s="466"/>
      <c r="O11" s="466" t="str">
        <f>IF(基本情報入力シート!M28="","",基本情報入力シート!M28)</f>
        <v/>
      </c>
      <c r="P11" s="466"/>
      <c r="Q11" s="466"/>
      <c r="R11" s="466"/>
    </row>
    <row r="12" spans="1:26" ht="18" customHeight="1">
      <c r="H12" s="467" t="s">
        <v>1938</v>
      </c>
      <c r="I12" s="468"/>
      <c r="K12" s="466"/>
      <c r="L12" s="466"/>
      <c r="M12" s="466"/>
      <c r="O12" s="466"/>
      <c r="P12" s="466"/>
      <c r="Q12" s="466"/>
      <c r="R12" s="466"/>
    </row>
    <row r="15" spans="1:26" ht="18" customHeight="1">
      <c r="A15" s="469" t="s">
        <v>1952</v>
      </c>
      <c r="B15" s="469"/>
      <c r="C15" s="469"/>
      <c r="D15" s="469"/>
      <c r="E15" s="469"/>
      <c r="F15" s="469"/>
      <c r="G15" s="469"/>
      <c r="H15" s="469"/>
      <c r="I15" s="469"/>
      <c r="J15" s="469"/>
      <c r="K15" s="469"/>
      <c r="L15" s="469"/>
      <c r="M15" s="469"/>
      <c r="N15" s="469"/>
      <c r="O15" s="469"/>
      <c r="P15" s="469"/>
      <c r="Q15" s="469"/>
      <c r="R15" s="469"/>
      <c r="S15" s="469"/>
    </row>
    <row r="17" spans="1:19" ht="18" customHeight="1">
      <c r="A17" s="461" t="s">
        <v>1940</v>
      </c>
      <c r="B17" s="461"/>
      <c r="C17" s="461"/>
      <c r="D17" s="461"/>
      <c r="E17" s="461"/>
      <c r="F17" s="461"/>
      <c r="G17" s="461"/>
      <c r="H17" s="461"/>
      <c r="I17" s="461"/>
      <c r="J17" s="461"/>
      <c r="K17" s="461"/>
      <c r="L17" s="461"/>
      <c r="M17" s="461"/>
      <c r="N17" s="461"/>
      <c r="O17" s="461"/>
      <c r="P17" s="461"/>
      <c r="Q17" s="461"/>
      <c r="R17" s="461"/>
      <c r="S17" s="461"/>
    </row>
    <row r="18" spans="1:19" ht="18" customHeight="1">
      <c r="A18" s="461"/>
      <c r="B18" s="461"/>
      <c r="C18" s="461"/>
      <c r="D18" s="461"/>
      <c r="E18" s="461"/>
      <c r="F18" s="461"/>
      <c r="G18" s="461"/>
      <c r="H18" s="461"/>
      <c r="I18" s="461"/>
      <c r="J18" s="461"/>
      <c r="K18" s="461"/>
      <c r="L18" s="461"/>
      <c r="M18" s="461"/>
      <c r="N18" s="461"/>
      <c r="O18" s="461"/>
      <c r="P18" s="461"/>
      <c r="Q18" s="461"/>
      <c r="R18" s="461"/>
      <c r="S18" s="461"/>
    </row>
    <row r="19" spans="1:19" ht="18" customHeight="1">
      <c r="A19" s="178"/>
      <c r="B19" s="178"/>
      <c r="C19" s="178"/>
      <c r="D19" s="178"/>
      <c r="E19" s="178"/>
      <c r="F19" s="178"/>
      <c r="G19" s="178"/>
      <c r="H19" s="178"/>
      <c r="I19" s="178"/>
      <c r="J19" s="178"/>
      <c r="K19" s="178"/>
      <c r="L19" s="178"/>
      <c r="M19" s="178"/>
      <c r="N19" s="178"/>
      <c r="O19" s="178"/>
      <c r="P19" s="178"/>
      <c r="Q19" s="178"/>
      <c r="R19" s="178"/>
      <c r="S19" s="178"/>
    </row>
    <row r="20" spans="1:19" ht="18" customHeight="1">
      <c r="A20" s="178"/>
      <c r="B20" s="178"/>
      <c r="C20" s="178"/>
      <c r="D20" s="178"/>
      <c r="E20" s="178"/>
      <c r="F20" s="178"/>
      <c r="G20" s="178"/>
      <c r="H20" s="178"/>
      <c r="I20" s="178"/>
      <c r="J20" s="178"/>
      <c r="K20" s="178"/>
      <c r="L20" s="178"/>
      <c r="M20" s="178"/>
      <c r="N20" s="178"/>
      <c r="O20" s="178"/>
      <c r="P20" s="178"/>
      <c r="Q20" s="178"/>
      <c r="R20" s="178"/>
      <c r="S20" s="178"/>
    </row>
    <row r="21" spans="1:19" ht="18" customHeight="1">
      <c r="A21" s="469" t="s">
        <v>1941</v>
      </c>
      <c r="B21" s="469"/>
      <c r="C21" s="469"/>
      <c r="D21" s="469"/>
      <c r="E21" s="469"/>
      <c r="F21" s="469"/>
      <c r="G21" s="469"/>
      <c r="H21" s="469"/>
      <c r="I21" s="469"/>
      <c r="J21" s="469"/>
      <c r="K21" s="469"/>
      <c r="L21" s="469"/>
      <c r="M21" s="469"/>
      <c r="N21" s="469"/>
      <c r="O21" s="469"/>
      <c r="P21" s="469"/>
      <c r="Q21" s="469"/>
      <c r="R21" s="469"/>
      <c r="S21" s="469"/>
    </row>
    <row r="22" spans="1:19" ht="18" customHeight="1">
      <c r="A22" s="177"/>
      <c r="B22" s="177"/>
      <c r="C22" s="177"/>
      <c r="D22" s="177"/>
      <c r="E22" s="177"/>
      <c r="F22" s="177"/>
      <c r="G22" s="177"/>
      <c r="H22" s="177"/>
      <c r="I22" s="177"/>
      <c r="J22" s="177"/>
      <c r="K22" s="177"/>
      <c r="L22" s="177"/>
      <c r="M22" s="177"/>
      <c r="N22" s="177"/>
      <c r="O22" s="177"/>
      <c r="P22" s="177"/>
      <c r="Q22" s="177"/>
      <c r="R22" s="177"/>
      <c r="S22" s="177"/>
    </row>
    <row r="24" spans="1:19" ht="18" customHeight="1">
      <c r="A24" s="173" t="s">
        <v>1942</v>
      </c>
      <c r="F24" s="179" t="s">
        <v>1943</v>
      </c>
      <c r="G24" s="471">
        <f>SUMIFS('別紙様式3-2（補助金）'!I11:I110,'別紙様式3-2（補助金）'!L11:L110,"児",'別紙様式3-2（補助金）'!D11:D110,'別紙様式3-2（補助金）'!J1)</f>
        <v>0</v>
      </c>
      <c r="H24" s="471"/>
      <c r="I24" s="471"/>
      <c r="J24" s="471"/>
      <c r="K24" s="173" t="s">
        <v>4</v>
      </c>
    </row>
    <row r="25" spans="1:19" ht="18" customHeight="1">
      <c r="C25" s="176"/>
      <c r="D25" s="176"/>
      <c r="E25" s="176"/>
      <c r="F25" s="176"/>
    </row>
    <row r="26" spans="1:19" ht="18" customHeight="1">
      <c r="A26" s="461" t="s">
        <v>1944</v>
      </c>
      <c r="B26" s="461"/>
      <c r="C26" s="461"/>
      <c r="D26" s="461"/>
      <c r="E26" s="461"/>
      <c r="F26" s="461"/>
      <c r="G26" s="461"/>
      <c r="H26" s="461"/>
      <c r="I26" s="461"/>
      <c r="J26" s="461"/>
      <c r="K26" s="461"/>
      <c r="L26" s="461"/>
      <c r="M26" s="461"/>
      <c r="N26" s="461"/>
      <c r="O26" s="461"/>
      <c r="P26" s="461"/>
      <c r="Q26" s="461"/>
      <c r="R26" s="461"/>
      <c r="S26" s="461"/>
    </row>
    <row r="27" spans="1:19" ht="18" customHeight="1">
      <c r="A27" s="460" t="s">
        <v>1945</v>
      </c>
      <c r="B27" s="460"/>
      <c r="C27" s="462" t="s">
        <v>1946</v>
      </c>
      <c r="D27" s="462"/>
      <c r="E27" s="462"/>
      <c r="F27" s="462"/>
      <c r="G27" s="462"/>
      <c r="H27" s="462"/>
      <c r="I27" s="462"/>
      <c r="J27" s="462"/>
      <c r="K27" s="462"/>
      <c r="L27" s="462"/>
      <c r="M27" s="462"/>
      <c r="N27" s="462"/>
      <c r="O27" s="462"/>
      <c r="P27" s="462"/>
      <c r="Q27" s="462"/>
      <c r="R27" s="462"/>
      <c r="S27" s="462"/>
    </row>
    <row r="28" spans="1:19" ht="18" customHeight="1">
      <c r="A28" s="180"/>
      <c r="B28" s="180"/>
      <c r="C28" s="462"/>
      <c r="D28" s="462"/>
      <c r="E28" s="462"/>
      <c r="F28" s="462"/>
      <c r="G28" s="462"/>
      <c r="H28" s="462"/>
      <c r="I28" s="462"/>
      <c r="J28" s="462"/>
      <c r="K28" s="462"/>
      <c r="L28" s="462"/>
      <c r="M28" s="462"/>
      <c r="N28" s="462"/>
      <c r="O28" s="462"/>
      <c r="P28" s="462"/>
      <c r="Q28" s="462"/>
      <c r="R28" s="462"/>
      <c r="S28" s="462"/>
    </row>
    <row r="29" spans="1:19" ht="18" customHeight="1">
      <c r="A29" s="460" t="s">
        <v>1947</v>
      </c>
      <c r="B29" s="460"/>
      <c r="C29" s="461" t="s">
        <v>1948</v>
      </c>
      <c r="D29" s="461"/>
      <c r="E29" s="461"/>
      <c r="F29" s="461"/>
      <c r="G29" s="461"/>
      <c r="H29" s="461"/>
      <c r="I29" s="461"/>
      <c r="J29" s="461"/>
      <c r="K29" s="461"/>
      <c r="L29" s="461"/>
      <c r="M29" s="461"/>
      <c r="N29" s="461"/>
      <c r="O29" s="461"/>
      <c r="P29" s="461"/>
      <c r="Q29" s="461"/>
      <c r="R29" s="461"/>
      <c r="S29" s="461"/>
    </row>
    <row r="30" spans="1:19" ht="18" customHeight="1">
      <c r="C30" s="461"/>
      <c r="D30" s="461"/>
      <c r="E30" s="461"/>
      <c r="F30" s="461"/>
      <c r="G30" s="461"/>
      <c r="H30" s="461"/>
      <c r="I30" s="461"/>
      <c r="J30" s="461"/>
      <c r="K30" s="461"/>
      <c r="L30" s="461"/>
      <c r="M30" s="461"/>
      <c r="N30" s="461"/>
      <c r="O30" s="461"/>
      <c r="P30" s="461"/>
      <c r="Q30" s="461"/>
      <c r="R30" s="461"/>
      <c r="S30" s="461"/>
    </row>
    <row r="31" spans="1:19" ht="18" customHeight="1">
      <c r="A31" s="460"/>
      <c r="B31" s="460"/>
      <c r="C31" s="461"/>
      <c r="D31" s="461"/>
      <c r="E31" s="461"/>
      <c r="F31" s="461"/>
      <c r="G31" s="461"/>
      <c r="H31" s="461"/>
      <c r="I31" s="461"/>
      <c r="J31" s="461"/>
      <c r="K31" s="461"/>
      <c r="L31" s="461"/>
      <c r="M31" s="178"/>
      <c r="N31" s="178"/>
      <c r="O31" s="178"/>
      <c r="P31" s="178"/>
      <c r="Q31" s="178"/>
      <c r="R31" s="178"/>
      <c r="S31" s="178"/>
    </row>
    <row r="32" spans="1:19" ht="18" customHeight="1">
      <c r="A32" s="181"/>
      <c r="C32" s="178"/>
      <c r="D32" s="178"/>
      <c r="E32" s="178"/>
      <c r="F32" s="178"/>
      <c r="G32" s="178"/>
      <c r="H32" s="178"/>
      <c r="I32" s="178"/>
      <c r="J32" s="178"/>
      <c r="K32" s="178"/>
      <c r="L32" s="178"/>
      <c r="M32" s="178"/>
      <c r="N32" s="178"/>
      <c r="O32" s="178"/>
      <c r="P32" s="178"/>
      <c r="Q32" s="178"/>
      <c r="R32" s="178"/>
      <c r="S32" s="178"/>
    </row>
    <row r="33" spans="1:19" ht="18" customHeight="1">
      <c r="A33" s="181"/>
      <c r="C33" s="178"/>
      <c r="D33" s="178"/>
      <c r="E33" s="178"/>
      <c r="F33" s="178"/>
      <c r="G33" s="178"/>
      <c r="H33" s="178"/>
      <c r="I33" s="178"/>
      <c r="J33" s="178"/>
      <c r="K33" s="178"/>
      <c r="L33" s="178"/>
      <c r="M33" s="178"/>
      <c r="N33" s="178"/>
      <c r="O33" s="178"/>
      <c r="P33" s="178"/>
      <c r="Q33" s="178"/>
      <c r="R33" s="178"/>
      <c r="S33" s="178"/>
    </row>
    <row r="34" spans="1:19" ht="18" customHeight="1">
      <c r="A34" s="181"/>
      <c r="C34" s="178"/>
      <c r="D34" s="178"/>
      <c r="E34" s="178"/>
      <c r="F34" s="178"/>
      <c r="G34" s="178"/>
      <c r="H34" s="178"/>
      <c r="I34" s="178"/>
      <c r="J34" s="178"/>
      <c r="K34" s="178"/>
      <c r="L34" s="178"/>
      <c r="M34" s="178"/>
      <c r="N34" s="178"/>
      <c r="O34" s="178"/>
      <c r="P34" s="178"/>
      <c r="Q34" s="178"/>
      <c r="R34" s="178"/>
      <c r="S34" s="178"/>
    </row>
    <row r="35" spans="1:19" ht="18" customHeight="1">
      <c r="A35" s="181"/>
      <c r="C35" s="178"/>
      <c r="D35" s="178"/>
      <c r="E35" s="178"/>
      <c r="F35" s="178"/>
      <c r="G35" s="178"/>
      <c r="H35" s="178"/>
      <c r="I35" s="178"/>
      <c r="J35" s="178"/>
      <c r="K35" s="178"/>
      <c r="L35" s="178"/>
      <c r="M35" s="178"/>
      <c r="N35" s="178"/>
      <c r="O35" s="178"/>
      <c r="P35" s="178"/>
      <c r="Q35" s="178"/>
      <c r="R35" s="178"/>
      <c r="S35" s="178"/>
    </row>
    <row r="36" spans="1:19" ht="18" customHeight="1">
      <c r="S36" s="182"/>
    </row>
    <row r="37" spans="1:19" ht="18" customHeight="1">
      <c r="K37" s="173" t="s">
        <v>1949</v>
      </c>
    </row>
    <row r="38" spans="1:19" ht="18" customHeight="1">
      <c r="A38" s="183"/>
      <c r="K38" s="457" t="s">
        <v>1950</v>
      </c>
      <c r="L38" s="457"/>
      <c r="M38" s="457"/>
      <c r="N38" s="458"/>
      <c r="O38" s="458"/>
      <c r="P38" s="458"/>
      <c r="Q38" s="458"/>
      <c r="R38" s="458"/>
      <c r="S38" s="458"/>
    </row>
    <row r="39" spans="1:19" ht="18" customHeight="1">
      <c r="A39" s="184"/>
      <c r="K39" s="457" t="s">
        <v>1951</v>
      </c>
      <c r="L39" s="457"/>
      <c r="M39" s="457"/>
      <c r="N39" s="458"/>
      <c r="O39" s="458"/>
      <c r="P39" s="458"/>
      <c r="Q39" s="458"/>
      <c r="R39" s="458"/>
      <c r="S39" s="458"/>
    </row>
    <row r="40" spans="1:19" ht="18" customHeight="1">
      <c r="K40" s="459" t="s">
        <v>13</v>
      </c>
      <c r="L40" s="457" t="s">
        <v>7</v>
      </c>
      <c r="M40" s="457"/>
      <c r="N40" s="458"/>
      <c r="O40" s="458"/>
      <c r="P40" s="458"/>
      <c r="Q40" s="458"/>
      <c r="R40" s="458"/>
      <c r="S40" s="458"/>
    </row>
    <row r="41" spans="1:19" ht="18" customHeight="1">
      <c r="K41" s="459"/>
      <c r="L41" s="457" t="s">
        <v>14</v>
      </c>
      <c r="M41" s="457"/>
      <c r="N41" s="458"/>
      <c r="O41" s="458"/>
      <c r="P41" s="458"/>
      <c r="Q41" s="458"/>
      <c r="R41" s="458"/>
      <c r="S41" s="458"/>
    </row>
  </sheetData>
  <sheetProtection sheet="1" objects="1" scenarios="1"/>
  <mergeCells count="27">
    <mergeCell ref="A27:B27"/>
    <mergeCell ref="C27:S28"/>
    <mergeCell ref="U2:Z2"/>
    <mergeCell ref="H10:I10"/>
    <mergeCell ref="K10:S10"/>
    <mergeCell ref="H11:I11"/>
    <mergeCell ref="K11:M12"/>
    <mergeCell ref="O11:R12"/>
    <mergeCell ref="H12:I12"/>
    <mergeCell ref="A15:S15"/>
    <mergeCell ref="A17:S18"/>
    <mergeCell ref="A21:S21"/>
    <mergeCell ref="G24:J24"/>
    <mergeCell ref="A26:S26"/>
    <mergeCell ref="A29:B29"/>
    <mergeCell ref="C29:S30"/>
    <mergeCell ref="A31:B31"/>
    <mergeCell ref="C31:L31"/>
    <mergeCell ref="K38:M38"/>
    <mergeCell ref="N38:S38"/>
    <mergeCell ref="K39:M39"/>
    <mergeCell ref="N39:S39"/>
    <mergeCell ref="K40:K41"/>
    <mergeCell ref="L40:M40"/>
    <mergeCell ref="N40:S40"/>
    <mergeCell ref="L41:M41"/>
    <mergeCell ref="N41:S41"/>
  </mergeCells>
  <phoneticPr fontId="5"/>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2ECD-C18F-4681-B73B-93FB64DC1A46}">
  <sheetPr>
    <pageSetUpPr fitToPage="1"/>
  </sheetPr>
  <dimension ref="A1:N102"/>
  <sheetViews>
    <sheetView view="pageBreakPreview" zoomScaleNormal="100" zoomScaleSheetLayoutView="100" workbookViewId="0">
      <pane xSplit="5" ySplit="2" topLeftCell="G3" activePane="bottomRight" state="frozen"/>
      <selection activeCell="C3" sqref="C3"/>
      <selection pane="topRight" activeCell="C3" sqref="C3"/>
      <selection pane="bottomLeft" activeCell="C3" sqref="C3"/>
      <selection pane="bottomRight" activeCell="H3" sqref="H3"/>
    </sheetView>
  </sheetViews>
  <sheetFormatPr defaultColWidth="9.6640625" defaultRowHeight="13.2"/>
  <cols>
    <col min="1" max="1" width="4.6640625" style="190" customWidth="1"/>
    <col min="2" max="2" width="4.5546875" style="196" customWidth="1"/>
    <col min="3" max="3" width="6.33203125" style="203" customWidth="1"/>
    <col min="4" max="4" width="5.109375" style="190" customWidth="1"/>
    <col min="5" max="5" width="35.5546875" style="196" customWidth="1"/>
    <col min="6" max="6" width="16" style="196" customWidth="1"/>
    <col min="7" max="7" width="13.77734375" style="196" customWidth="1"/>
    <col min="8" max="8" width="39.109375" style="204" customWidth="1"/>
    <col min="9" max="9" width="13.77734375" style="196" customWidth="1"/>
    <col min="10" max="10" width="22.88671875" style="196" customWidth="1"/>
    <col min="11" max="11" width="29.33203125" style="205" customWidth="1"/>
    <col min="12" max="12" width="16" style="206" customWidth="1"/>
    <col min="13" max="14" width="14.109375" style="207" customWidth="1"/>
    <col min="15" max="16384" width="9.6640625" style="196"/>
  </cols>
  <sheetData>
    <row r="1" spans="1:14" s="190" customFormat="1" ht="45" customHeight="1">
      <c r="A1" s="486" t="s">
        <v>1955</v>
      </c>
      <c r="B1" s="486" t="s">
        <v>1956</v>
      </c>
      <c r="C1" s="489" t="s">
        <v>1957</v>
      </c>
      <c r="D1" s="491" t="s">
        <v>1958</v>
      </c>
      <c r="E1" s="476" t="s">
        <v>1959</v>
      </c>
      <c r="F1" s="474" t="s">
        <v>1960</v>
      </c>
      <c r="G1" s="476" t="s">
        <v>1961</v>
      </c>
      <c r="H1" s="484" t="s">
        <v>18</v>
      </c>
      <c r="I1" s="474" t="s">
        <v>1962</v>
      </c>
      <c r="J1" s="476" t="s">
        <v>1963</v>
      </c>
      <c r="K1" s="478" t="s">
        <v>1964</v>
      </c>
      <c r="L1" s="480" t="s">
        <v>1968</v>
      </c>
      <c r="M1" s="482" t="s">
        <v>1966</v>
      </c>
      <c r="N1" s="472" t="s">
        <v>1967</v>
      </c>
    </row>
    <row r="2" spans="1:14" s="190" customFormat="1" ht="45" customHeight="1">
      <c r="A2" s="487"/>
      <c r="B2" s="488"/>
      <c r="C2" s="490"/>
      <c r="D2" s="492"/>
      <c r="E2" s="477"/>
      <c r="F2" s="475"/>
      <c r="G2" s="477"/>
      <c r="H2" s="485"/>
      <c r="I2" s="475"/>
      <c r="J2" s="477"/>
      <c r="K2" s="479"/>
      <c r="L2" s="481"/>
      <c r="M2" s="483"/>
      <c r="N2" s="473"/>
    </row>
    <row r="3" spans="1:14" ht="18" customHeight="1">
      <c r="A3" s="191"/>
      <c r="B3" s="192" t="str">
        <f>IF(基本情報入力シート!Z40="","",COUNTIFS(基本情報入力シート!$Z$40:Z40,"&lt;60)",基本情報入力シート!$R$40:R40,基本情報入力シート!$C$18))</f>
        <v/>
      </c>
      <c r="C3" s="193"/>
      <c r="D3" s="191">
        <v>1</v>
      </c>
      <c r="E3" s="194" t="str">
        <f>IF(基本情報入力シート!M23="","",基本情報入力シート!M23)</f>
        <v/>
      </c>
      <c r="F3" s="194" t="str">
        <f>IF(基本情報入力シート!M27="","",基本情報入力シート!M27)</f>
        <v/>
      </c>
      <c r="G3" s="194" t="str">
        <f>IF(基本情報入力シート!M28="","",基本情報入力シート!M28)</f>
        <v/>
      </c>
      <c r="H3" s="194" t="str">
        <f>IF(基本情報入力シート!M25="","",基本情報入力シート!M25&amp;基本情報入力シート!M26)</f>
        <v/>
      </c>
      <c r="I3" s="192" t="str" cm="1">
        <f t="array" ref="I3">IFERROR(INDEX(基本情報入力シート!$C$40:$C$139,MATCH(ROW(I3)-2,$B$3:$B$102,0),),"")</f>
        <v/>
      </c>
      <c r="J3" s="192" t="str" cm="1">
        <f t="array" ref="J3">IFERROR(INDEX(基本情報入力シート!$Y$40:$Y$139,MATCH(ROW(J3)-2,$B$3:$B$102,0),),"")</f>
        <v/>
      </c>
      <c r="K3" s="192" t="str" cm="1">
        <f t="array" ref="K3">IFERROR(INDEX(基本情報入力シート!$X$40:$X$139,MATCH(ROW(K3)-2,$B$3:$B$102,0),),"")</f>
        <v/>
      </c>
      <c r="L3" s="194" t="str">
        <f>IF('第３号様式（者実績報告書）'!U4="","",'第３号様式（者実績報告書）'!U4)</f>
        <v>令和7年月日</v>
      </c>
      <c r="M3" s="195">
        <f>SUBTOTAL(9,N3:N102)</f>
        <v>0</v>
      </c>
      <c r="N3" s="195" t="str" cm="1">
        <f t="array" ref="N3">IFERROR(INDEX('別紙様式3-2（補助金）'!I$11:I$110,MATCH(ROW(N3)-2,$B$3:$B$102,0),),"")</f>
        <v/>
      </c>
    </row>
    <row r="4" spans="1:14" ht="18" customHeight="1">
      <c r="A4" s="191"/>
      <c r="B4" s="192" t="str">
        <f>IF(基本情報入力シート!Z41="","",COUNTIFS(基本情報入力シート!$Z$40:Z41,"&lt;60)",基本情報入力シート!$R$40:R41,基本情報入力シート!$C$18))</f>
        <v/>
      </c>
      <c r="C4" s="197"/>
      <c r="D4" s="191">
        <f>IF([2]基本情報入力シート!A40="","",[2]基本情報入力シート!A40)</f>
        <v>2</v>
      </c>
      <c r="E4" s="198"/>
      <c r="F4" s="199"/>
      <c r="G4" s="199"/>
      <c r="H4" s="199"/>
      <c r="I4" s="192" t="str" cm="1">
        <f t="array" ref="I4">IFERROR(INDEX(基本情報入力シート!$C$40:$C$139,MATCH(ROW(I4)-2,$B$3:$B$102,0),),"")</f>
        <v/>
      </c>
      <c r="J4" s="192" t="str" cm="1">
        <f t="array" ref="J4">IFERROR(INDEX(基本情報入力シート!$Y$40:$Y$139,MATCH(ROW(J4)-2,$B$3:$B$102,0),),"")</f>
        <v/>
      </c>
      <c r="K4" s="192" t="str" cm="1">
        <f t="array" ref="K4">IFERROR(INDEX(基本情報入力シート!$X$40:$X$139,MATCH(ROW(K4)-2,$B$3:$B$102,0),),"")</f>
        <v/>
      </c>
      <c r="L4" s="199"/>
      <c r="M4" s="200"/>
      <c r="N4" s="195" t="str" cm="1">
        <f t="array" ref="N4">IFERROR(INDEX('別紙様式3-2（補助金）'!I$11:I$110,MATCH(ROW(N4)-2,$B$3:$B$102,0),),"")</f>
        <v/>
      </c>
    </row>
    <row r="5" spans="1:14" ht="18" customHeight="1">
      <c r="A5" s="191"/>
      <c r="B5" s="192" t="str">
        <f>IF(基本情報入力シート!Z42="","",COUNTIFS(基本情報入力シート!$Z$40:Z42,"&lt;60)",基本情報入力シート!$R$40:R42,基本情報入力シート!$C$18))</f>
        <v/>
      </c>
      <c r="C5" s="197"/>
      <c r="D5" s="191">
        <f>IF([2]基本情報入力シート!A41="","",[2]基本情報入力シート!A41)</f>
        <v>3</v>
      </c>
      <c r="E5" s="198"/>
      <c r="F5" s="199"/>
      <c r="G5" s="199"/>
      <c r="H5" s="199"/>
      <c r="I5" s="192" t="str" cm="1">
        <f t="array" ref="I5">IFERROR(INDEX(基本情報入力シート!$C$40:$C$139,MATCH(ROW(I5)-2,$B$3:$B$102,0),),"")</f>
        <v/>
      </c>
      <c r="J5" s="192" t="str" cm="1">
        <f t="array" ref="J5">IFERROR(INDEX(基本情報入力シート!$Y$40:$Y$139,MATCH(ROW(J5)-2,$B$3:$B$102,0),),"")</f>
        <v/>
      </c>
      <c r="K5" s="192" t="str" cm="1">
        <f t="array" ref="K5">IFERROR(INDEX(基本情報入力シート!$X$40:$X$139,MATCH(ROW(K5)-2,$B$3:$B$102,0),),"")</f>
        <v/>
      </c>
      <c r="L5" s="199"/>
      <c r="M5" s="200"/>
      <c r="N5" s="195" t="str" cm="1">
        <f t="array" ref="N5">IFERROR(INDEX('別紙様式3-2（補助金）'!I$11:I$110,MATCH(ROW(N5)-2,$B$3:$B$102,0),),"")</f>
        <v/>
      </c>
    </row>
    <row r="6" spans="1:14" ht="18" customHeight="1">
      <c r="A6" s="191"/>
      <c r="B6" s="192" t="str">
        <f>IF(基本情報入力シート!Z43="","",COUNTIFS(基本情報入力シート!$Z$40:Z43,"&lt;60)",基本情報入力シート!$R$40:R43,基本情報入力シート!$C$18))</f>
        <v/>
      </c>
      <c r="C6" s="197"/>
      <c r="D6" s="191">
        <f>IF([2]基本情報入力シート!A42="","",[2]基本情報入力シート!A42)</f>
        <v>4</v>
      </c>
      <c r="E6" s="198"/>
      <c r="F6" s="199"/>
      <c r="G6" s="199"/>
      <c r="H6" s="199"/>
      <c r="I6" s="192" t="str" cm="1">
        <f t="array" ref="I6">IFERROR(INDEX(基本情報入力シート!$C$40:$C$139,MATCH(ROW(I6)-2,$B$3:$B$102,0),),"")</f>
        <v/>
      </c>
      <c r="J6" s="192" t="str" cm="1">
        <f t="array" ref="J6">IFERROR(INDEX(基本情報入力シート!$Y$40:$Y$139,MATCH(ROW(J6)-2,$B$3:$B$102,0),),"")</f>
        <v/>
      </c>
      <c r="K6" s="192" t="str" cm="1">
        <f t="array" ref="K6">IFERROR(INDEX(基本情報入力シート!$X$40:$X$139,MATCH(ROW(K6)-2,$B$3:$B$102,0),),"")</f>
        <v/>
      </c>
      <c r="L6" s="199"/>
      <c r="M6" s="200"/>
      <c r="N6" s="195" t="str" cm="1">
        <f t="array" ref="N6">IFERROR(INDEX('別紙様式3-2（補助金）'!I$11:I$110,MATCH(ROW(N6)-2,$B$3:$B$102,0),),"")</f>
        <v/>
      </c>
    </row>
    <row r="7" spans="1:14" ht="18" customHeight="1">
      <c r="A7" s="191"/>
      <c r="B7" s="192" t="str">
        <f>IF(基本情報入力シート!Z44="","",COUNTIFS(基本情報入力シート!$Z$40:Z44,"&lt;60)",基本情報入力シート!$R$40:R44,基本情報入力シート!$C$18))</f>
        <v/>
      </c>
      <c r="C7" s="197"/>
      <c r="D7" s="191">
        <f>IF([2]基本情報入力シート!A43="","",[2]基本情報入力シート!A43)</f>
        <v>5</v>
      </c>
      <c r="E7" s="198"/>
      <c r="F7" s="199"/>
      <c r="G7" s="199"/>
      <c r="H7" s="199"/>
      <c r="I7" s="192" t="str" cm="1">
        <f t="array" ref="I7">IFERROR(INDEX(基本情報入力シート!$C$40:$C$139,MATCH(ROW(I7)-2,$B$3:$B$102,0),),"")</f>
        <v/>
      </c>
      <c r="J7" s="192" t="str" cm="1">
        <f t="array" ref="J7">IFERROR(INDEX(基本情報入力シート!$Y$40:$Y$139,MATCH(ROW(J7)-2,$B$3:$B$102,0),),"")</f>
        <v/>
      </c>
      <c r="K7" s="192" t="str" cm="1">
        <f t="array" ref="K7">IFERROR(INDEX(基本情報入力シート!$X$40:$X$139,MATCH(ROW(K7)-2,$B$3:$B$102,0),),"")</f>
        <v/>
      </c>
      <c r="L7" s="199"/>
      <c r="M7" s="200"/>
      <c r="N7" s="195" t="str" cm="1">
        <f t="array" ref="N7">IFERROR(INDEX('別紙様式3-2（補助金）'!I$11:I$110,MATCH(ROW(N7)-2,$B$3:$B$102,0),),"")</f>
        <v/>
      </c>
    </row>
    <row r="8" spans="1:14" ht="18" customHeight="1">
      <c r="A8" s="191"/>
      <c r="B8" s="192" t="str">
        <f>IF(基本情報入力シート!Z45="","",COUNTIFS(基本情報入力シート!$Z$40:Z45,"&lt;60)",基本情報入力シート!$R$40:R45,基本情報入力シート!$C$18))</f>
        <v/>
      </c>
      <c r="C8" s="197"/>
      <c r="D8" s="191">
        <f>IF([2]基本情報入力シート!A44="","",[2]基本情報入力シート!A44)</f>
        <v>6</v>
      </c>
      <c r="E8" s="198"/>
      <c r="F8" s="199"/>
      <c r="G8" s="199"/>
      <c r="H8" s="199"/>
      <c r="I8" s="192" t="str" cm="1">
        <f t="array" ref="I8">IFERROR(INDEX(基本情報入力シート!$C$40:$C$139,MATCH(ROW(I8)-2,$B$3:$B$102,0),),"")</f>
        <v/>
      </c>
      <c r="J8" s="192" t="str" cm="1">
        <f t="array" ref="J8">IFERROR(INDEX(基本情報入力シート!$Y$40:$Y$139,MATCH(ROW(J8)-2,$B$3:$B$102,0),),"")</f>
        <v/>
      </c>
      <c r="K8" s="192" t="str" cm="1">
        <f t="array" ref="K8">IFERROR(INDEX(基本情報入力シート!$X$40:$X$139,MATCH(ROW(K8)-2,$B$3:$B$102,0),),"")</f>
        <v/>
      </c>
      <c r="L8" s="199"/>
      <c r="M8" s="200"/>
      <c r="N8" s="195" t="str" cm="1">
        <f t="array" ref="N8">IFERROR(INDEX('別紙様式3-2（補助金）'!I$11:I$110,MATCH(ROW(N8)-2,$B$3:$B$102,0),),"")</f>
        <v/>
      </c>
    </row>
    <row r="9" spans="1:14" ht="18" customHeight="1">
      <c r="A9" s="191"/>
      <c r="B9" s="192" t="str">
        <f>IF(基本情報入力シート!Z46="","",COUNTIFS(基本情報入力シート!$Z$40:Z46,"&lt;60)",基本情報入力シート!$R$40:R46,基本情報入力シート!$C$18))</f>
        <v/>
      </c>
      <c r="C9" s="197"/>
      <c r="D9" s="191">
        <f>IF([2]基本情報入力シート!A45="","",[2]基本情報入力シート!A45)</f>
        <v>7</v>
      </c>
      <c r="E9" s="198"/>
      <c r="F9" s="199"/>
      <c r="G9" s="199"/>
      <c r="H9" s="199"/>
      <c r="I9" s="192" t="str" cm="1">
        <f t="array" ref="I9">IFERROR(INDEX(基本情報入力シート!$C$40:$C$139,MATCH(ROW(I9)-2,$B$3:$B$102,0),),"")</f>
        <v/>
      </c>
      <c r="J9" s="192" t="str" cm="1">
        <f t="array" ref="J9">IFERROR(INDEX(基本情報入力シート!$Y$40:$Y$139,MATCH(ROW(J9)-2,$B$3:$B$102,0),),"")</f>
        <v/>
      </c>
      <c r="K9" s="192" t="str" cm="1">
        <f t="array" ref="K9">IFERROR(INDEX(基本情報入力シート!$X$40:$X$139,MATCH(ROW(K9)-2,$B$3:$B$102,0),),"")</f>
        <v/>
      </c>
      <c r="L9" s="199"/>
      <c r="M9" s="200"/>
      <c r="N9" s="195" t="str" cm="1">
        <f t="array" ref="N9">IFERROR(INDEX('別紙様式3-2（補助金）'!I$11:I$110,MATCH(ROW(N9)-2,$B$3:$B$102,0),),"")</f>
        <v/>
      </c>
    </row>
    <row r="10" spans="1:14" ht="18" customHeight="1">
      <c r="A10" s="191"/>
      <c r="B10" s="192" t="str">
        <f>IF(基本情報入力シート!Z47="","",COUNTIFS(基本情報入力シート!$Z$40:Z47,"&lt;60)",基本情報入力シート!$R$40:R47,基本情報入力シート!$C$18))</f>
        <v/>
      </c>
      <c r="C10" s="197"/>
      <c r="D10" s="191">
        <f>IF([2]基本情報入力シート!A46="","",[2]基本情報入力シート!A46)</f>
        <v>8</v>
      </c>
      <c r="E10" s="198"/>
      <c r="F10" s="199"/>
      <c r="G10" s="199"/>
      <c r="H10" s="199"/>
      <c r="I10" s="192" t="str" cm="1">
        <f t="array" ref="I10">IFERROR(INDEX(基本情報入力シート!$C$40:$C$139,MATCH(ROW(I10)-2,$B$3:$B$102,0),),"")</f>
        <v/>
      </c>
      <c r="J10" s="192" t="str" cm="1">
        <f t="array" ref="J10">IFERROR(INDEX(基本情報入力シート!$Y$40:$Y$139,MATCH(ROW(J10)-2,$B$3:$B$102,0),),"")</f>
        <v/>
      </c>
      <c r="K10" s="192" t="str" cm="1">
        <f t="array" ref="K10">IFERROR(INDEX(基本情報入力シート!$X$40:$X$139,MATCH(ROW(K10)-2,$B$3:$B$102,0),),"")</f>
        <v/>
      </c>
      <c r="L10" s="199"/>
      <c r="M10" s="200"/>
      <c r="N10" s="195" t="str" cm="1">
        <f t="array" ref="N10">IFERROR(INDEX('別紙様式3-2（補助金）'!I$11:I$110,MATCH(ROW(N10)-2,$B$3:$B$102,0),),"")</f>
        <v/>
      </c>
    </row>
    <row r="11" spans="1:14" ht="18" customHeight="1">
      <c r="A11" s="191"/>
      <c r="B11" s="192" t="str">
        <f>IF(基本情報入力シート!Z48="","",COUNTIFS(基本情報入力シート!$Z$40:Z48,"&lt;60)",基本情報入力シート!$R$40:R48,基本情報入力シート!$C$18))</f>
        <v/>
      </c>
      <c r="C11" s="197"/>
      <c r="D11" s="191">
        <f>IF([2]基本情報入力シート!A47="","",[2]基本情報入力シート!A47)</f>
        <v>9</v>
      </c>
      <c r="E11" s="198"/>
      <c r="F11" s="199"/>
      <c r="G11" s="199"/>
      <c r="H11" s="199"/>
      <c r="I11" s="192" t="str" cm="1">
        <f t="array" ref="I11">IFERROR(INDEX(基本情報入力シート!$C$40:$C$139,MATCH(ROW(I11)-2,$B$3:$B$102,0),),"")</f>
        <v/>
      </c>
      <c r="J11" s="192" t="str" cm="1">
        <f t="array" ref="J11">IFERROR(INDEX(基本情報入力シート!$Y$40:$Y$139,MATCH(ROW(J11)-2,$B$3:$B$102,0),),"")</f>
        <v/>
      </c>
      <c r="K11" s="192" t="str" cm="1">
        <f t="array" ref="K11">IFERROR(INDEX(基本情報入力シート!$X$40:$X$139,MATCH(ROW(K11)-2,$B$3:$B$102,0),),"")</f>
        <v/>
      </c>
      <c r="L11" s="199"/>
      <c r="M11" s="200"/>
      <c r="N11" s="195" t="str" cm="1">
        <f t="array" ref="N11">IFERROR(INDEX('別紙様式3-2（補助金）'!I$11:I$110,MATCH(ROW(N11)-2,$B$3:$B$102,0),),"")</f>
        <v/>
      </c>
    </row>
    <row r="12" spans="1:14" ht="18" customHeight="1">
      <c r="A12" s="191"/>
      <c r="B12" s="192" t="str">
        <f>IF(基本情報入力シート!Z49="","",COUNTIFS(基本情報入力シート!$Z$40:Z49,"&lt;60)",基本情報入力シート!$R$40:R49,基本情報入力シート!$C$18))</f>
        <v/>
      </c>
      <c r="C12" s="197"/>
      <c r="D12" s="191">
        <f>IF([2]基本情報入力シート!A48="","",[2]基本情報入力シート!A48)</f>
        <v>10</v>
      </c>
      <c r="E12" s="198"/>
      <c r="F12" s="199"/>
      <c r="G12" s="199"/>
      <c r="H12" s="199"/>
      <c r="I12" s="192" t="str" cm="1">
        <f t="array" ref="I12">IFERROR(INDEX(基本情報入力シート!$C$40:$C$139,MATCH(ROW(I12)-2,$B$3:$B$102,0),),"")</f>
        <v/>
      </c>
      <c r="J12" s="192" t="str" cm="1">
        <f t="array" ref="J12">IFERROR(INDEX(基本情報入力シート!$Y$40:$Y$139,MATCH(ROW(J12)-2,$B$3:$B$102,0),),"")</f>
        <v/>
      </c>
      <c r="K12" s="192" t="str" cm="1">
        <f t="array" ref="K12">IFERROR(INDEX(基本情報入力シート!$X$40:$X$139,MATCH(ROW(K12)-2,$B$3:$B$102,0),),"")</f>
        <v/>
      </c>
      <c r="L12" s="199"/>
      <c r="M12" s="200"/>
      <c r="N12" s="195" t="str" cm="1">
        <f t="array" ref="N12">IFERROR(INDEX('別紙様式3-2（補助金）'!I$11:I$110,MATCH(ROW(N12)-2,$B$3:$B$102,0),),"")</f>
        <v/>
      </c>
    </row>
    <row r="13" spans="1:14" ht="18" customHeight="1">
      <c r="A13" s="191"/>
      <c r="B13" s="192" t="str">
        <f>IF(基本情報入力シート!Z50="","",COUNTIFS(基本情報入力シート!$Z$40:Z50,"&lt;60)",基本情報入力シート!$R$40:R50,基本情報入力シート!$C$18))</f>
        <v/>
      </c>
      <c r="C13" s="197"/>
      <c r="D13" s="191">
        <f>IF([2]基本情報入力シート!A49="","",[2]基本情報入力シート!A49)</f>
        <v>11</v>
      </c>
      <c r="E13" s="198"/>
      <c r="F13" s="199"/>
      <c r="G13" s="199"/>
      <c r="H13" s="199"/>
      <c r="I13" s="192" t="str" cm="1">
        <f t="array" ref="I13">IFERROR(INDEX(基本情報入力シート!$C$40:$C$139,MATCH(ROW(I13)-2,$B$3:$B$102,0),),"")</f>
        <v/>
      </c>
      <c r="J13" s="192" t="str" cm="1">
        <f t="array" ref="J13">IFERROR(INDEX(基本情報入力シート!$Y$40:$Y$139,MATCH(ROW(J13)-2,$B$3:$B$102,0),),"")</f>
        <v/>
      </c>
      <c r="K13" s="192" t="str" cm="1">
        <f t="array" ref="K13">IFERROR(INDEX(基本情報入力シート!$X$40:$X$139,MATCH(ROW(K13)-2,$B$3:$B$102,0),),"")</f>
        <v/>
      </c>
      <c r="L13" s="199"/>
      <c r="M13" s="200"/>
      <c r="N13" s="195" t="str" cm="1">
        <f t="array" ref="N13">IFERROR(INDEX('別紙様式3-2（補助金）'!I$11:I$110,MATCH(ROW(N13)-2,$B$3:$B$102,0),),"")</f>
        <v/>
      </c>
    </row>
    <row r="14" spans="1:14" ht="18" customHeight="1">
      <c r="A14" s="191"/>
      <c r="B14" s="192" t="str">
        <f>IF(基本情報入力シート!Z51="","",COUNTIFS(基本情報入力シート!$Z$40:Z51,"&lt;60)",基本情報入力シート!$R$40:R51,基本情報入力シート!$C$18))</f>
        <v/>
      </c>
      <c r="C14" s="197"/>
      <c r="D14" s="191">
        <f>IF([2]基本情報入力シート!A50="","",[2]基本情報入力シート!A50)</f>
        <v>12</v>
      </c>
      <c r="E14" s="198"/>
      <c r="F14" s="199"/>
      <c r="G14" s="199"/>
      <c r="H14" s="199"/>
      <c r="I14" s="192" t="str" cm="1">
        <f t="array" ref="I14">IFERROR(INDEX(基本情報入力シート!$C$40:$C$139,MATCH(ROW(I14)-2,$B$3:$B$102,0),),"")</f>
        <v/>
      </c>
      <c r="J14" s="192" t="str" cm="1">
        <f t="array" ref="J14">IFERROR(INDEX(基本情報入力シート!$Y$40:$Y$139,MATCH(ROW(J14)-2,$B$3:$B$102,0),),"")</f>
        <v/>
      </c>
      <c r="K14" s="192" t="str" cm="1">
        <f t="array" ref="K14">IFERROR(INDEX(基本情報入力シート!$X$40:$X$139,MATCH(ROW(K14)-2,$B$3:$B$102,0),),"")</f>
        <v/>
      </c>
      <c r="L14" s="199"/>
      <c r="M14" s="200"/>
      <c r="N14" s="195" t="str" cm="1">
        <f t="array" ref="N14">IFERROR(INDEX('別紙様式3-2（補助金）'!I$11:I$110,MATCH(ROW(N14)-2,$B$3:$B$102,0),),"")</f>
        <v/>
      </c>
    </row>
    <row r="15" spans="1:14" ht="18" customHeight="1">
      <c r="A15" s="191"/>
      <c r="B15" s="192" t="str">
        <f>IF(基本情報入力シート!Z52="","",COUNTIFS(基本情報入力シート!$Z$40:Z52,"&lt;60)",基本情報入力シート!$R$40:R52,基本情報入力シート!$C$18))</f>
        <v/>
      </c>
      <c r="C15" s="197"/>
      <c r="D15" s="191">
        <f>IF([2]基本情報入力シート!A51="","",[2]基本情報入力シート!A51)</f>
        <v>13</v>
      </c>
      <c r="E15" s="198"/>
      <c r="F15" s="199"/>
      <c r="G15" s="199"/>
      <c r="H15" s="199"/>
      <c r="I15" s="192" t="str" cm="1">
        <f t="array" ref="I15">IFERROR(INDEX(基本情報入力シート!$C$40:$C$139,MATCH(ROW(I15)-2,$B$3:$B$102,0),),"")</f>
        <v/>
      </c>
      <c r="J15" s="192" t="str" cm="1">
        <f t="array" ref="J15">IFERROR(INDEX(基本情報入力シート!$Y$40:$Y$139,MATCH(ROW(J15)-2,$B$3:$B$102,0),),"")</f>
        <v/>
      </c>
      <c r="K15" s="192" t="str" cm="1">
        <f t="array" ref="K15">IFERROR(INDEX(基本情報入力シート!$X$40:$X$139,MATCH(ROW(K15)-2,$B$3:$B$102,0),),"")</f>
        <v/>
      </c>
      <c r="L15" s="199"/>
      <c r="M15" s="200"/>
      <c r="N15" s="195" t="str" cm="1">
        <f t="array" ref="N15">IFERROR(INDEX('別紙様式3-2（補助金）'!I$11:I$110,MATCH(ROW(N15)-2,$B$3:$B$102,0),),"")</f>
        <v/>
      </c>
    </row>
    <row r="16" spans="1:14" ht="18" customHeight="1">
      <c r="A16" s="191"/>
      <c r="B16" s="192" t="str">
        <f>IF(基本情報入力シート!Z53="","",COUNTIFS(基本情報入力シート!$Z$40:Z53,"&lt;60)",基本情報入力シート!$R$40:R53,基本情報入力シート!$C$18))</f>
        <v/>
      </c>
      <c r="C16" s="197"/>
      <c r="D16" s="191">
        <f>IF([2]基本情報入力シート!A52="","",[2]基本情報入力シート!A52)</f>
        <v>14</v>
      </c>
      <c r="E16" s="198"/>
      <c r="F16" s="199"/>
      <c r="G16" s="199"/>
      <c r="H16" s="199"/>
      <c r="I16" s="192" t="str" cm="1">
        <f t="array" ref="I16">IFERROR(INDEX(基本情報入力シート!$C$40:$C$139,MATCH(ROW(I16)-2,$B$3:$B$102,0),),"")</f>
        <v/>
      </c>
      <c r="J16" s="192" t="str" cm="1">
        <f t="array" ref="J16">IFERROR(INDEX(基本情報入力シート!$Y$40:$Y$139,MATCH(ROW(J16)-2,$B$3:$B$102,0),),"")</f>
        <v/>
      </c>
      <c r="K16" s="192" t="str" cm="1">
        <f t="array" ref="K16">IFERROR(INDEX(基本情報入力シート!$X$40:$X$139,MATCH(ROW(K16)-2,$B$3:$B$102,0),),"")</f>
        <v/>
      </c>
      <c r="L16" s="199"/>
      <c r="M16" s="200"/>
      <c r="N16" s="195" t="str" cm="1">
        <f t="array" ref="N16">IFERROR(INDEX('別紙様式3-2（補助金）'!I$11:I$110,MATCH(ROW(N16)-2,$B$3:$B$102,0),),"")</f>
        <v/>
      </c>
    </row>
    <row r="17" spans="1:14" ht="18" customHeight="1">
      <c r="A17" s="191"/>
      <c r="B17" s="192" t="str">
        <f>IF(基本情報入力シート!Z54="","",COUNTIFS(基本情報入力シート!$Z$40:Z54,"&lt;60)",基本情報入力シート!$R$40:R54,基本情報入力シート!$C$18))</f>
        <v/>
      </c>
      <c r="C17" s="197"/>
      <c r="D17" s="191">
        <f>IF([2]基本情報入力シート!A53="","",[2]基本情報入力シート!A53)</f>
        <v>15</v>
      </c>
      <c r="E17" s="198"/>
      <c r="F17" s="199"/>
      <c r="G17" s="199"/>
      <c r="H17" s="199"/>
      <c r="I17" s="192" t="str" cm="1">
        <f t="array" ref="I17">IFERROR(INDEX(基本情報入力シート!$C$40:$C$139,MATCH(ROW(I17)-2,$B$3:$B$102,0),),"")</f>
        <v/>
      </c>
      <c r="J17" s="192" t="str" cm="1">
        <f t="array" ref="J17">IFERROR(INDEX(基本情報入力シート!$Y$40:$Y$139,MATCH(ROW(J17)-2,$B$3:$B$102,0),),"")</f>
        <v/>
      </c>
      <c r="K17" s="192" t="str" cm="1">
        <f t="array" ref="K17">IFERROR(INDEX(基本情報入力シート!$X$40:$X$139,MATCH(ROW(K17)-2,$B$3:$B$102,0),),"")</f>
        <v/>
      </c>
      <c r="L17" s="199"/>
      <c r="M17" s="200"/>
      <c r="N17" s="195" t="str" cm="1">
        <f t="array" ref="N17">IFERROR(INDEX('別紙様式3-2（補助金）'!I$11:I$110,MATCH(ROW(N17)-2,$B$3:$B$102,0),),"")</f>
        <v/>
      </c>
    </row>
    <row r="18" spans="1:14" ht="18" customHeight="1">
      <c r="A18" s="191"/>
      <c r="B18" s="192" t="str">
        <f>IF(基本情報入力シート!Z55="","",COUNTIFS(基本情報入力シート!$Z$40:Z55,"&lt;60)",基本情報入力シート!$R$40:R55,基本情報入力シート!$C$18))</f>
        <v/>
      </c>
      <c r="C18" s="197"/>
      <c r="D18" s="191">
        <f>IF([2]基本情報入力シート!A54="","",[2]基本情報入力シート!A54)</f>
        <v>16</v>
      </c>
      <c r="E18" s="198"/>
      <c r="F18" s="199"/>
      <c r="G18" s="199"/>
      <c r="H18" s="199"/>
      <c r="I18" s="192" t="str" cm="1">
        <f t="array" ref="I18">IFERROR(INDEX(基本情報入力シート!$C$40:$C$139,MATCH(ROW(I18)-2,$B$3:$B$102,0),),"")</f>
        <v/>
      </c>
      <c r="J18" s="192" t="str" cm="1">
        <f t="array" ref="J18">IFERROR(INDEX(基本情報入力シート!$Y$40:$Y$139,MATCH(ROW(J18)-2,$B$3:$B$102,0),),"")</f>
        <v/>
      </c>
      <c r="K18" s="192" t="str" cm="1">
        <f t="array" ref="K18">IFERROR(INDEX(基本情報入力シート!$X$40:$X$139,MATCH(ROW(K18)-2,$B$3:$B$102,0),),"")</f>
        <v/>
      </c>
      <c r="L18" s="199"/>
      <c r="M18" s="200"/>
      <c r="N18" s="195" t="str" cm="1">
        <f t="array" ref="N18">IFERROR(INDEX('別紙様式3-2（補助金）'!I$11:I$110,MATCH(ROW(N18)-2,$B$3:$B$102,0),),"")</f>
        <v/>
      </c>
    </row>
    <row r="19" spans="1:14" ht="18" customHeight="1">
      <c r="A19" s="191"/>
      <c r="B19" s="192" t="str">
        <f>IF(基本情報入力シート!Z56="","",COUNTIFS(基本情報入力シート!$Z$40:Z56,"&lt;60)",基本情報入力シート!$R$40:R56,基本情報入力シート!$C$18))</f>
        <v/>
      </c>
      <c r="C19" s="197"/>
      <c r="D19" s="191">
        <f>IF([2]基本情報入力シート!A55="","",[2]基本情報入力シート!A55)</f>
        <v>17</v>
      </c>
      <c r="E19" s="198"/>
      <c r="F19" s="199"/>
      <c r="G19" s="199"/>
      <c r="H19" s="199"/>
      <c r="I19" s="192" t="str" cm="1">
        <f t="array" ref="I19">IFERROR(INDEX(基本情報入力シート!$C$40:$C$139,MATCH(ROW(I19)-2,$B$3:$B$102,0),),"")</f>
        <v/>
      </c>
      <c r="J19" s="192" t="str" cm="1">
        <f t="array" ref="J19">IFERROR(INDEX(基本情報入力シート!$Y$40:$Y$139,MATCH(ROW(J19)-2,$B$3:$B$102,0),),"")</f>
        <v/>
      </c>
      <c r="K19" s="192" t="str" cm="1">
        <f t="array" ref="K19">IFERROR(INDEX(基本情報入力シート!$X$40:$X$139,MATCH(ROW(K19)-2,$B$3:$B$102,0),),"")</f>
        <v/>
      </c>
      <c r="L19" s="199"/>
      <c r="M19" s="200"/>
      <c r="N19" s="195" t="str" cm="1">
        <f t="array" ref="N19">IFERROR(INDEX('別紙様式3-2（補助金）'!I$11:I$110,MATCH(ROW(N19)-2,$B$3:$B$102,0),),"")</f>
        <v/>
      </c>
    </row>
    <row r="20" spans="1:14" ht="18" customHeight="1">
      <c r="A20" s="191"/>
      <c r="B20" s="192" t="str">
        <f>IF(基本情報入力シート!Z57="","",COUNTIFS(基本情報入力シート!$Z$40:Z57,"&lt;60)",基本情報入力シート!$R$40:R57,基本情報入力シート!$C$18))</f>
        <v/>
      </c>
      <c r="C20" s="197"/>
      <c r="D20" s="191">
        <f>IF([2]基本情報入力シート!A56="","",[2]基本情報入力シート!A56)</f>
        <v>18</v>
      </c>
      <c r="E20" s="198"/>
      <c r="F20" s="199"/>
      <c r="G20" s="199"/>
      <c r="H20" s="199"/>
      <c r="I20" s="192" t="str" cm="1">
        <f t="array" ref="I20">IFERROR(INDEX(基本情報入力シート!$C$40:$C$139,MATCH(ROW(I20)-2,$B$3:$B$102,0),),"")</f>
        <v/>
      </c>
      <c r="J20" s="192" t="str" cm="1">
        <f t="array" ref="J20">IFERROR(INDEX(基本情報入力シート!$Y$40:$Y$139,MATCH(ROW(J20)-2,$B$3:$B$102,0),),"")</f>
        <v/>
      </c>
      <c r="K20" s="192" t="str" cm="1">
        <f t="array" ref="K20">IFERROR(INDEX(基本情報入力シート!$X$40:$X$139,MATCH(ROW(K20)-2,$B$3:$B$102,0),),"")</f>
        <v/>
      </c>
      <c r="L20" s="199"/>
      <c r="M20" s="200"/>
      <c r="N20" s="195" t="str" cm="1">
        <f t="array" ref="N20">IFERROR(INDEX('別紙様式3-2（補助金）'!I$11:I$110,MATCH(ROW(N20)-2,$B$3:$B$102,0),),"")</f>
        <v/>
      </c>
    </row>
    <row r="21" spans="1:14" ht="18" customHeight="1">
      <c r="A21" s="191"/>
      <c r="B21" s="192" t="str">
        <f>IF(基本情報入力シート!Z58="","",COUNTIFS(基本情報入力シート!$Z$40:Z58,"&lt;60)",基本情報入力シート!$R$40:R58,基本情報入力シート!$C$18))</f>
        <v/>
      </c>
      <c r="C21" s="197"/>
      <c r="D21" s="191">
        <f>IF([2]基本情報入力シート!A57="","",[2]基本情報入力シート!A57)</f>
        <v>19</v>
      </c>
      <c r="E21" s="198"/>
      <c r="F21" s="199"/>
      <c r="G21" s="199"/>
      <c r="H21" s="199"/>
      <c r="I21" s="192" t="str" cm="1">
        <f t="array" ref="I21">IFERROR(INDEX(基本情報入力シート!$C$40:$C$139,MATCH(ROW(I21)-2,$B$3:$B$102,0),),"")</f>
        <v/>
      </c>
      <c r="J21" s="192" t="str" cm="1">
        <f t="array" ref="J21">IFERROR(INDEX(基本情報入力シート!$Y$40:$Y$139,MATCH(ROW(J21)-2,$B$3:$B$102,0),),"")</f>
        <v/>
      </c>
      <c r="K21" s="192" t="str" cm="1">
        <f t="array" ref="K21">IFERROR(INDEX(基本情報入力シート!$X$40:$X$139,MATCH(ROW(K21)-2,$B$3:$B$102,0),),"")</f>
        <v/>
      </c>
      <c r="L21" s="199"/>
      <c r="M21" s="200"/>
      <c r="N21" s="195" t="str" cm="1">
        <f t="array" ref="N21">IFERROR(INDEX('別紙様式3-2（補助金）'!I$11:I$110,MATCH(ROW(N21)-2,$B$3:$B$102,0),),"")</f>
        <v/>
      </c>
    </row>
    <row r="22" spans="1:14" ht="18" customHeight="1">
      <c r="A22" s="191"/>
      <c r="B22" s="192" t="str">
        <f>IF(基本情報入力シート!Z59="","",COUNTIFS(基本情報入力シート!$Z$40:Z59,"&lt;60)",基本情報入力シート!$R$40:R59,基本情報入力シート!$C$18))</f>
        <v/>
      </c>
      <c r="C22" s="197"/>
      <c r="D22" s="191">
        <f>IF([2]基本情報入力シート!A58="","",[2]基本情報入力シート!A58)</f>
        <v>20</v>
      </c>
      <c r="E22" s="198"/>
      <c r="F22" s="199"/>
      <c r="G22" s="199"/>
      <c r="H22" s="199"/>
      <c r="I22" s="192" t="str" cm="1">
        <f t="array" ref="I22">IFERROR(INDEX(基本情報入力シート!$C$40:$C$139,MATCH(ROW(I22)-2,$B$3:$B$102,0),),"")</f>
        <v/>
      </c>
      <c r="J22" s="192" t="str" cm="1">
        <f t="array" ref="J22">IFERROR(INDEX(基本情報入力シート!$Y$40:$Y$139,MATCH(ROW(J22)-2,$B$3:$B$102,0),),"")</f>
        <v/>
      </c>
      <c r="K22" s="192" t="str" cm="1">
        <f t="array" ref="K22">IFERROR(INDEX(基本情報入力シート!$X$40:$X$139,MATCH(ROW(K22)-2,$B$3:$B$102,0),),"")</f>
        <v/>
      </c>
      <c r="L22" s="199"/>
      <c r="M22" s="200"/>
      <c r="N22" s="195" t="str" cm="1">
        <f t="array" ref="N22">IFERROR(INDEX('別紙様式3-2（補助金）'!I$11:I$110,MATCH(ROW(N22)-2,$B$3:$B$102,0),),"")</f>
        <v/>
      </c>
    </row>
    <row r="23" spans="1:14" ht="18" customHeight="1">
      <c r="A23" s="191"/>
      <c r="B23" s="192" t="str">
        <f>IF(基本情報入力シート!Z60="","",COUNTIFS(基本情報入力シート!$Z$40:Z60,"&lt;60)",基本情報入力シート!$R$40:R60,基本情報入力シート!$C$18))</f>
        <v/>
      </c>
      <c r="C23" s="197"/>
      <c r="D23" s="191">
        <f>IF([2]基本情報入力シート!A59="","",[2]基本情報入力シート!A59)</f>
        <v>21</v>
      </c>
      <c r="E23" s="198"/>
      <c r="F23" s="199"/>
      <c r="G23" s="199"/>
      <c r="H23" s="199"/>
      <c r="I23" s="192" t="str" cm="1">
        <f t="array" ref="I23">IFERROR(INDEX(基本情報入力シート!$C$40:$C$139,MATCH(ROW(I23)-2,$B$3:$B$102,0),),"")</f>
        <v/>
      </c>
      <c r="J23" s="192" t="str" cm="1">
        <f t="array" ref="J23">IFERROR(INDEX(基本情報入力シート!$Y$40:$Y$139,MATCH(ROW(J23)-2,$B$3:$B$102,0),),"")</f>
        <v/>
      </c>
      <c r="K23" s="192" t="str" cm="1">
        <f t="array" ref="K23">IFERROR(INDEX(基本情報入力シート!$X$40:$X$139,MATCH(ROW(K23)-2,$B$3:$B$102,0),),"")</f>
        <v/>
      </c>
      <c r="L23" s="199"/>
      <c r="M23" s="200"/>
      <c r="N23" s="195" t="str" cm="1">
        <f t="array" ref="N23">IFERROR(INDEX('別紙様式3-2（補助金）'!I$11:I$110,MATCH(ROW(N23)-2,$B$3:$B$102,0),),"")</f>
        <v/>
      </c>
    </row>
    <row r="24" spans="1:14" ht="18" customHeight="1">
      <c r="A24" s="191"/>
      <c r="B24" s="192" t="str">
        <f>IF(基本情報入力シート!Z61="","",COUNTIFS(基本情報入力シート!$Z$40:Z61,"&lt;60)",基本情報入力シート!$R$40:R61,基本情報入力シート!$C$18))</f>
        <v/>
      </c>
      <c r="C24" s="197"/>
      <c r="D24" s="191">
        <f>IF([2]基本情報入力シート!A60="","",[2]基本情報入力シート!A60)</f>
        <v>22</v>
      </c>
      <c r="E24" s="198"/>
      <c r="F24" s="199"/>
      <c r="G24" s="199"/>
      <c r="H24" s="199"/>
      <c r="I24" s="192" t="str" cm="1">
        <f t="array" ref="I24">IFERROR(INDEX(基本情報入力シート!$C$40:$C$139,MATCH(ROW(I24)-2,$B$3:$B$102,0),),"")</f>
        <v/>
      </c>
      <c r="J24" s="192" t="str" cm="1">
        <f t="array" ref="J24">IFERROR(INDEX(基本情報入力シート!$Y$40:$Y$139,MATCH(ROW(J24)-2,$B$3:$B$102,0),),"")</f>
        <v/>
      </c>
      <c r="K24" s="192" t="str" cm="1">
        <f t="array" ref="K24">IFERROR(INDEX(基本情報入力シート!$X$40:$X$139,MATCH(ROW(K24)-2,$B$3:$B$102,0),),"")</f>
        <v/>
      </c>
      <c r="L24" s="199"/>
      <c r="M24" s="200"/>
      <c r="N24" s="195" t="str" cm="1">
        <f t="array" ref="N24">IFERROR(INDEX('別紙様式3-2（補助金）'!I$11:I$110,MATCH(ROW(N24)-2,$B$3:$B$102,0),),"")</f>
        <v/>
      </c>
    </row>
    <row r="25" spans="1:14" ht="18" customHeight="1">
      <c r="A25" s="191"/>
      <c r="B25" s="192" t="str">
        <f>IF(基本情報入力シート!Z62="","",COUNTIFS(基本情報入力シート!$Z$40:Z62,"&lt;60)",基本情報入力シート!$R$40:R62,基本情報入力シート!$C$18))</f>
        <v/>
      </c>
      <c r="C25" s="197"/>
      <c r="D25" s="191">
        <f>IF([2]基本情報入力シート!A61="","",[2]基本情報入力シート!A61)</f>
        <v>23</v>
      </c>
      <c r="E25" s="198"/>
      <c r="F25" s="199"/>
      <c r="G25" s="199"/>
      <c r="H25" s="199"/>
      <c r="I25" s="192" t="str" cm="1">
        <f t="array" ref="I25">IFERROR(INDEX(基本情報入力シート!$C$40:$C$139,MATCH(ROW(I25)-2,$B$3:$B$102,0),),"")</f>
        <v/>
      </c>
      <c r="J25" s="192" t="str" cm="1">
        <f t="array" ref="J25">IFERROR(INDEX(基本情報入力シート!$Y$40:$Y$139,MATCH(ROW(J25)-2,$B$3:$B$102,0),),"")</f>
        <v/>
      </c>
      <c r="K25" s="192" t="str" cm="1">
        <f t="array" ref="K25">IFERROR(INDEX(基本情報入力シート!$X$40:$X$139,MATCH(ROW(K25)-2,$B$3:$B$102,0),),"")</f>
        <v/>
      </c>
      <c r="L25" s="199"/>
      <c r="M25" s="200"/>
      <c r="N25" s="195" t="str" cm="1">
        <f t="array" ref="N25">IFERROR(INDEX('別紙様式3-2（補助金）'!I$11:I$110,MATCH(ROW(N25)-2,$B$3:$B$102,0),),"")</f>
        <v/>
      </c>
    </row>
    <row r="26" spans="1:14" ht="18" customHeight="1">
      <c r="A26" s="191"/>
      <c r="B26" s="192" t="str">
        <f>IF(基本情報入力シート!Z63="","",COUNTIFS(基本情報入力シート!$Z$40:Z63,"&lt;60)",基本情報入力シート!$R$40:R63,基本情報入力シート!$C$18))</f>
        <v/>
      </c>
      <c r="C26" s="197"/>
      <c r="D26" s="191">
        <f>IF([2]基本情報入力シート!A62="","",[2]基本情報入力シート!A62)</f>
        <v>24</v>
      </c>
      <c r="E26" s="198"/>
      <c r="F26" s="199"/>
      <c r="G26" s="199"/>
      <c r="H26" s="199"/>
      <c r="I26" s="192" t="str" cm="1">
        <f t="array" ref="I26">IFERROR(INDEX(基本情報入力シート!$C$40:$C$139,MATCH(ROW(I26)-2,$B$3:$B$102,0),),"")</f>
        <v/>
      </c>
      <c r="J26" s="192" t="str" cm="1">
        <f t="array" ref="J26">IFERROR(INDEX(基本情報入力シート!$Y$40:$Y$139,MATCH(ROW(J26)-2,$B$3:$B$102,0),),"")</f>
        <v/>
      </c>
      <c r="K26" s="192" t="str" cm="1">
        <f t="array" ref="K26">IFERROR(INDEX(基本情報入力シート!$X$40:$X$139,MATCH(ROW(K26)-2,$B$3:$B$102,0),),"")</f>
        <v/>
      </c>
      <c r="L26" s="199"/>
      <c r="M26" s="200"/>
      <c r="N26" s="195" t="str" cm="1">
        <f t="array" ref="N26">IFERROR(INDEX('別紙様式3-2（補助金）'!I$11:I$110,MATCH(ROW(N26)-2,$B$3:$B$102,0),),"")</f>
        <v/>
      </c>
    </row>
    <row r="27" spans="1:14" ht="18" customHeight="1">
      <c r="A27" s="191"/>
      <c r="B27" s="192" t="str">
        <f>IF(基本情報入力シート!Z64="","",COUNTIFS(基本情報入力シート!$Z$40:Z64,"&lt;60)",基本情報入力シート!$R$40:R64,基本情報入力シート!$C$18))</f>
        <v/>
      </c>
      <c r="C27" s="197"/>
      <c r="D27" s="191">
        <f>IF([2]基本情報入力シート!A63="","",[2]基本情報入力シート!A63)</f>
        <v>25</v>
      </c>
      <c r="E27" s="198"/>
      <c r="F27" s="199"/>
      <c r="G27" s="199"/>
      <c r="H27" s="199"/>
      <c r="I27" s="192" t="str" cm="1">
        <f t="array" ref="I27">IFERROR(INDEX(基本情報入力シート!$C$40:$C$139,MATCH(ROW(I27)-2,$B$3:$B$102,0),),"")</f>
        <v/>
      </c>
      <c r="J27" s="192" t="str" cm="1">
        <f t="array" ref="J27">IFERROR(INDEX(基本情報入力シート!$Y$40:$Y$139,MATCH(ROW(J27)-2,$B$3:$B$102,0),),"")</f>
        <v/>
      </c>
      <c r="K27" s="192" t="str" cm="1">
        <f t="array" ref="K27">IFERROR(INDEX(基本情報入力シート!$X$40:$X$139,MATCH(ROW(K27)-2,$B$3:$B$102,0),),"")</f>
        <v/>
      </c>
      <c r="L27" s="199"/>
      <c r="M27" s="200"/>
      <c r="N27" s="195" t="str" cm="1">
        <f t="array" ref="N27">IFERROR(INDEX('別紙様式3-2（補助金）'!I$11:I$110,MATCH(ROW(N27)-2,$B$3:$B$102,0),),"")</f>
        <v/>
      </c>
    </row>
    <row r="28" spans="1:14" ht="18" customHeight="1">
      <c r="A28" s="191"/>
      <c r="B28" s="192" t="str">
        <f>IF(基本情報入力シート!Z65="","",COUNTIFS(基本情報入力シート!$Z$40:Z65,"&lt;60)",基本情報入力シート!$R$40:R65,基本情報入力シート!$C$18))</f>
        <v/>
      </c>
      <c r="C28" s="197"/>
      <c r="D28" s="191">
        <f>IF([2]基本情報入力シート!A64="","",[2]基本情報入力シート!A64)</f>
        <v>26</v>
      </c>
      <c r="E28" s="198"/>
      <c r="F28" s="199"/>
      <c r="G28" s="199"/>
      <c r="H28" s="199"/>
      <c r="I28" s="192" t="str" cm="1">
        <f t="array" ref="I28">IFERROR(INDEX(基本情報入力シート!$C$40:$C$139,MATCH(ROW(I28)-2,$B$3:$B$102,0),),"")</f>
        <v/>
      </c>
      <c r="J28" s="192" t="str" cm="1">
        <f t="array" ref="J28">IFERROR(INDEX(基本情報入力シート!$Y$40:$Y$139,MATCH(ROW(J28)-2,$B$3:$B$102,0),),"")</f>
        <v/>
      </c>
      <c r="K28" s="192" t="str" cm="1">
        <f t="array" ref="K28">IFERROR(INDEX(基本情報入力シート!$X$40:$X$139,MATCH(ROW(K28)-2,$B$3:$B$102,0),),"")</f>
        <v/>
      </c>
      <c r="L28" s="199"/>
      <c r="M28" s="200"/>
      <c r="N28" s="195" t="str" cm="1">
        <f t="array" ref="N28">IFERROR(INDEX('別紙様式3-2（補助金）'!I$11:I$110,MATCH(ROW(N28)-2,$B$3:$B$102,0),),"")</f>
        <v/>
      </c>
    </row>
    <row r="29" spans="1:14" ht="18" customHeight="1">
      <c r="A29" s="191"/>
      <c r="B29" s="192" t="str">
        <f>IF(基本情報入力シート!Z66="","",COUNTIFS(基本情報入力シート!$Z$40:Z66,"&lt;60)",基本情報入力シート!$R$40:R66,基本情報入力シート!$C$18))</f>
        <v/>
      </c>
      <c r="C29" s="197"/>
      <c r="D29" s="191">
        <f>IF([2]基本情報入力シート!A65="","",[2]基本情報入力シート!A65)</f>
        <v>27</v>
      </c>
      <c r="E29" s="198"/>
      <c r="F29" s="199"/>
      <c r="G29" s="199"/>
      <c r="H29" s="199"/>
      <c r="I29" s="192" t="str" cm="1">
        <f t="array" ref="I29">IFERROR(INDEX(基本情報入力シート!$C$40:$C$139,MATCH(ROW(I29)-2,$B$3:$B$102,0),),"")</f>
        <v/>
      </c>
      <c r="J29" s="192" t="str" cm="1">
        <f t="array" ref="J29">IFERROR(INDEX(基本情報入力シート!$Y$40:$Y$139,MATCH(ROW(J29)-2,$B$3:$B$102,0),),"")</f>
        <v/>
      </c>
      <c r="K29" s="192" t="str" cm="1">
        <f t="array" ref="K29">IFERROR(INDEX(基本情報入力シート!$X$40:$X$139,MATCH(ROW(K29)-2,$B$3:$B$102,0),),"")</f>
        <v/>
      </c>
      <c r="L29" s="199"/>
      <c r="M29" s="200"/>
      <c r="N29" s="195" t="str" cm="1">
        <f t="array" ref="N29">IFERROR(INDEX('別紙様式3-2（補助金）'!I$11:I$110,MATCH(ROW(N29)-2,$B$3:$B$102,0),),"")</f>
        <v/>
      </c>
    </row>
    <row r="30" spans="1:14" ht="18" customHeight="1">
      <c r="A30" s="191"/>
      <c r="B30" s="192" t="str">
        <f>IF(基本情報入力シート!Z67="","",COUNTIFS(基本情報入力シート!$Z$40:Z67,"&lt;60)",基本情報入力シート!$R$40:R67,基本情報入力シート!$C$18))</f>
        <v/>
      </c>
      <c r="C30" s="197"/>
      <c r="D30" s="191">
        <f>IF([2]基本情報入力シート!A66="","",[2]基本情報入力シート!A66)</f>
        <v>28</v>
      </c>
      <c r="E30" s="198"/>
      <c r="F30" s="199"/>
      <c r="G30" s="199"/>
      <c r="H30" s="199"/>
      <c r="I30" s="192" t="str" cm="1">
        <f t="array" ref="I30">IFERROR(INDEX(基本情報入力シート!$C$40:$C$139,MATCH(ROW(I30)-2,$B$3:$B$102,0),),"")</f>
        <v/>
      </c>
      <c r="J30" s="192" t="str" cm="1">
        <f t="array" ref="J30">IFERROR(INDEX(基本情報入力シート!$Y$40:$Y$139,MATCH(ROW(J30)-2,$B$3:$B$102,0),),"")</f>
        <v/>
      </c>
      <c r="K30" s="192" t="str" cm="1">
        <f t="array" ref="K30">IFERROR(INDEX(基本情報入力シート!$X$40:$X$139,MATCH(ROW(K30)-2,$B$3:$B$102,0),),"")</f>
        <v/>
      </c>
      <c r="L30" s="199"/>
      <c r="M30" s="200"/>
      <c r="N30" s="195" t="str" cm="1">
        <f t="array" ref="N30">IFERROR(INDEX('別紙様式3-2（補助金）'!I$11:I$110,MATCH(ROW(N30)-2,$B$3:$B$102,0),),"")</f>
        <v/>
      </c>
    </row>
    <row r="31" spans="1:14" ht="18" customHeight="1">
      <c r="A31" s="191"/>
      <c r="B31" s="192" t="str">
        <f>IF(基本情報入力シート!Z68="","",COUNTIFS(基本情報入力シート!$Z$40:Z68,"&lt;60)",基本情報入力シート!$R$40:R68,基本情報入力シート!$C$18))</f>
        <v/>
      </c>
      <c r="C31" s="197"/>
      <c r="D31" s="191">
        <f>IF([2]基本情報入力シート!A67="","",[2]基本情報入力シート!A67)</f>
        <v>29</v>
      </c>
      <c r="E31" s="198"/>
      <c r="F31" s="199"/>
      <c r="G31" s="199"/>
      <c r="H31" s="199"/>
      <c r="I31" s="192" t="str" cm="1">
        <f t="array" ref="I31">IFERROR(INDEX(基本情報入力シート!$C$40:$C$139,MATCH(ROW(I31)-2,$B$3:$B$102,0),),"")</f>
        <v/>
      </c>
      <c r="J31" s="192" t="str" cm="1">
        <f t="array" ref="J31">IFERROR(INDEX(基本情報入力シート!$Y$40:$Y$139,MATCH(ROW(J31)-2,$B$3:$B$102,0),),"")</f>
        <v/>
      </c>
      <c r="K31" s="192" t="str" cm="1">
        <f t="array" ref="K31">IFERROR(INDEX(基本情報入力シート!$X$40:$X$139,MATCH(ROW(K31)-2,$B$3:$B$102,0),),"")</f>
        <v/>
      </c>
      <c r="L31" s="199"/>
      <c r="M31" s="200"/>
      <c r="N31" s="195" t="str" cm="1">
        <f t="array" ref="N31">IFERROR(INDEX('別紙様式3-2（補助金）'!I$11:I$110,MATCH(ROW(N31)-2,$B$3:$B$102,0),),"")</f>
        <v/>
      </c>
    </row>
    <row r="32" spans="1:14" ht="18" customHeight="1">
      <c r="A32" s="191"/>
      <c r="B32" s="192" t="str">
        <f>IF(基本情報入力シート!Z69="","",COUNTIFS(基本情報入力シート!$Z$40:Z69,"&lt;60)",基本情報入力シート!$R$40:R69,基本情報入力シート!$C$18))</f>
        <v/>
      </c>
      <c r="C32" s="197"/>
      <c r="D32" s="191">
        <f>IF([2]基本情報入力シート!A68="","",[2]基本情報入力シート!A68)</f>
        <v>30</v>
      </c>
      <c r="E32" s="198"/>
      <c r="F32" s="199"/>
      <c r="G32" s="199"/>
      <c r="H32" s="199"/>
      <c r="I32" s="192" t="str" cm="1">
        <f t="array" ref="I32">IFERROR(INDEX(基本情報入力シート!$C$40:$C$139,MATCH(ROW(I32)-2,$B$3:$B$102,0),),"")</f>
        <v/>
      </c>
      <c r="J32" s="192" t="str" cm="1">
        <f t="array" ref="J32">IFERROR(INDEX(基本情報入力シート!$Y$40:$Y$139,MATCH(ROW(J32)-2,$B$3:$B$102,0),),"")</f>
        <v/>
      </c>
      <c r="K32" s="192" t="str" cm="1">
        <f t="array" ref="K32">IFERROR(INDEX(基本情報入力シート!$X$40:$X$139,MATCH(ROW(K32)-2,$B$3:$B$102,0),),"")</f>
        <v/>
      </c>
      <c r="L32" s="199"/>
      <c r="M32" s="200"/>
      <c r="N32" s="195" t="str" cm="1">
        <f t="array" ref="N32">IFERROR(INDEX('別紙様式3-2（補助金）'!I$11:I$110,MATCH(ROW(N32)-2,$B$3:$B$102,0),),"")</f>
        <v/>
      </c>
    </row>
    <row r="33" spans="1:14" ht="18" customHeight="1">
      <c r="A33" s="191"/>
      <c r="B33" s="192" t="str">
        <f>IF(基本情報入力シート!Z70="","",COUNTIFS(基本情報入力シート!$Z$40:Z70,"&lt;60)",基本情報入力シート!$R$40:R70,基本情報入力シート!$C$18))</f>
        <v/>
      </c>
      <c r="C33" s="197"/>
      <c r="D33" s="191">
        <f>IF([2]基本情報入力シート!A69="","",[2]基本情報入力シート!A69)</f>
        <v>31</v>
      </c>
      <c r="E33" s="198"/>
      <c r="F33" s="199"/>
      <c r="G33" s="199"/>
      <c r="H33" s="199"/>
      <c r="I33" s="192" t="str" cm="1">
        <f t="array" ref="I33">IFERROR(INDEX(基本情報入力シート!$C$40:$C$139,MATCH(ROW(I33)-2,$B$3:$B$102,0),),"")</f>
        <v/>
      </c>
      <c r="J33" s="192" t="str" cm="1">
        <f t="array" ref="J33">IFERROR(INDEX(基本情報入力シート!$Y$40:$Y$139,MATCH(ROW(J33)-2,$B$3:$B$102,0),),"")</f>
        <v/>
      </c>
      <c r="K33" s="192" t="str" cm="1">
        <f t="array" ref="K33">IFERROR(INDEX(基本情報入力シート!$X$40:$X$139,MATCH(ROW(K33)-2,$B$3:$B$102,0),),"")</f>
        <v/>
      </c>
      <c r="L33" s="199"/>
      <c r="M33" s="200"/>
      <c r="N33" s="195" t="str" cm="1">
        <f t="array" ref="N33">IFERROR(INDEX('別紙様式3-2（補助金）'!I$11:I$110,MATCH(ROW(N33)-2,$B$3:$B$102,0),),"")</f>
        <v/>
      </c>
    </row>
    <row r="34" spans="1:14" ht="18" customHeight="1">
      <c r="A34" s="191"/>
      <c r="B34" s="192" t="str">
        <f>IF(基本情報入力シート!Z71="","",COUNTIFS(基本情報入力シート!$Z$40:Z71,"&lt;60)",基本情報入力シート!$R$40:R71,基本情報入力シート!$C$18))</f>
        <v/>
      </c>
      <c r="C34" s="197"/>
      <c r="D34" s="191">
        <f>IF([2]基本情報入力シート!A70="","",[2]基本情報入力シート!A70)</f>
        <v>32</v>
      </c>
      <c r="E34" s="198"/>
      <c r="F34" s="199"/>
      <c r="G34" s="199"/>
      <c r="H34" s="199"/>
      <c r="I34" s="192" t="str" cm="1">
        <f t="array" ref="I34">IFERROR(INDEX(基本情報入力シート!$C$40:$C$139,MATCH(ROW(I34)-2,$B$3:$B$102,0),),"")</f>
        <v/>
      </c>
      <c r="J34" s="192" t="str" cm="1">
        <f t="array" ref="J34">IFERROR(INDEX(基本情報入力シート!$Y$40:$Y$139,MATCH(ROW(J34)-2,$B$3:$B$102,0),),"")</f>
        <v/>
      </c>
      <c r="K34" s="192" t="str" cm="1">
        <f t="array" ref="K34">IFERROR(INDEX(基本情報入力シート!$X$40:$X$139,MATCH(ROW(K34)-2,$B$3:$B$102,0),),"")</f>
        <v/>
      </c>
      <c r="L34" s="199"/>
      <c r="M34" s="200"/>
      <c r="N34" s="195" t="str" cm="1">
        <f t="array" ref="N34">IFERROR(INDEX('別紙様式3-2（補助金）'!I$11:I$110,MATCH(ROW(N34)-2,$B$3:$B$102,0),),"")</f>
        <v/>
      </c>
    </row>
    <row r="35" spans="1:14" ht="18" customHeight="1">
      <c r="A35" s="191"/>
      <c r="B35" s="192" t="str">
        <f>IF(基本情報入力シート!Z72="","",COUNTIFS(基本情報入力シート!$Z$40:Z72,"&lt;60)",基本情報入力シート!$R$40:R72,基本情報入力シート!$C$18))</f>
        <v/>
      </c>
      <c r="C35" s="197"/>
      <c r="D35" s="191">
        <f>IF([2]基本情報入力シート!A71="","",[2]基本情報入力シート!A71)</f>
        <v>33</v>
      </c>
      <c r="E35" s="198"/>
      <c r="F35" s="199"/>
      <c r="G35" s="199"/>
      <c r="H35" s="199"/>
      <c r="I35" s="192" t="str" cm="1">
        <f t="array" ref="I35">IFERROR(INDEX(基本情報入力シート!$C$40:$C$139,MATCH(ROW(I35)-2,$B$3:$B$102,0),),"")</f>
        <v/>
      </c>
      <c r="J35" s="192" t="str" cm="1">
        <f t="array" ref="J35">IFERROR(INDEX(基本情報入力シート!$Y$40:$Y$139,MATCH(ROW(J35)-2,$B$3:$B$102,0),),"")</f>
        <v/>
      </c>
      <c r="K35" s="192" t="str" cm="1">
        <f t="array" ref="K35">IFERROR(INDEX(基本情報入力シート!$X$40:$X$139,MATCH(ROW(K35)-2,$B$3:$B$102,0),),"")</f>
        <v/>
      </c>
      <c r="L35" s="199"/>
      <c r="M35" s="200"/>
      <c r="N35" s="195" t="str" cm="1">
        <f t="array" ref="N35">IFERROR(INDEX('別紙様式3-2（補助金）'!I$11:I$110,MATCH(ROW(N35)-2,$B$3:$B$102,0),),"")</f>
        <v/>
      </c>
    </row>
    <row r="36" spans="1:14" ht="18" customHeight="1">
      <c r="A36" s="191"/>
      <c r="B36" s="192" t="str">
        <f>IF(基本情報入力シート!Z73="","",COUNTIFS(基本情報入力シート!$Z$40:Z73,"&lt;60)",基本情報入力シート!$R$40:R73,基本情報入力シート!$C$18))</f>
        <v/>
      </c>
      <c r="C36" s="197"/>
      <c r="D36" s="191">
        <f>IF([2]基本情報入力シート!A72="","",[2]基本情報入力シート!A72)</f>
        <v>34</v>
      </c>
      <c r="E36" s="198"/>
      <c r="F36" s="199"/>
      <c r="G36" s="199"/>
      <c r="H36" s="199"/>
      <c r="I36" s="192" t="str" cm="1">
        <f t="array" ref="I36">IFERROR(INDEX(基本情報入力シート!$C$40:$C$139,MATCH(ROW(I36)-2,$B$3:$B$102,0),),"")</f>
        <v/>
      </c>
      <c r="J36" s="192" t="str" cm="1">
        <f t="array" ref="J36">IFERROR(INDEX(基本情報入力シート!$Y$40:$Y$139,MATCH(ROW(J36)-2,$B$3:$B$102,0),),"")</f>
        <v/>
      </c>
      <c r="K36" s="192" t="str" cm="1">
        <f t="array" ref="K36">IFERROR(INDEX(基本情報入力シート!$X$40:$X$139,MATCH(ROW(K36)-2,$B$3:$B$102,0),),"")</f>
        <v/>
      </c>
      <c r="L36" s="199"/>
      <c r="M36" s="200"/>
      <c r="N36" s="195" t="str" cm="1">
        <f t="array" ref="N36">IFERROR(INDEX('別紙様式3-2（補助金）'!I$11:I$110,MATCH(ROW(N36)-2,$B$3:$B$102,0),),"")</f>
        <v/>
      </c>
    </row>
    <row r="37" spans="1:14" ht="18" customHeight="1">
      <c r="A37" s="191"/>
      <c r="B37" s="192" t="str">
        <f>IF(基本情報入力シート!Z74="","",COUNTIFS(基本情報入力シート!$Z$40:Z74,"&lt;60)",基本情報入力シート!$R$40:R74,基本情報入力シート!$C$18))</f>
        <v/>
      </c>
      <c r="C37" s="197"/>
      <c r="D37" s="191">
        <f>IF([2]基本情報入力シート!A73="","",[2]基本情報入力シート!A73)</f>
        <v>35</v>
      </c>
      <c r="E37" s="198"/>
      <c r="F37" s="199"/>
      <c r="G37" s="199"/>
      <c r="H37" s="199"/>
      <c r="I37" s="192" t="str" cm="1">
        <f t="array" ref="I37">IFERROR(INDEX(基本情報入力シート!$C$40:$C$139,MATCH(ROW(I37)-2,$B$3:$B$102,0),),"")</f>
        <v/>
      </c>
      <c r="J37" s="192" t="str" cm="1">
        <f t="array" ref="J37">IFERROR(INDEX(基本情報入力シート!$Y$40:$Y$139,MATCH(ROW(J37)-2,$B$3:$B$102,0),),"")</f>
        <v/>
      </c>
      <c r="K37" s="192" t="str" cm="1">
        <f t="array" ref="K37">IFERROR(INDEX(基本情報入力シート!$X$40:$X$139,MATCH(ROW(K37)-2,$B$3:$B$102,0),),"")</f>
        <v/>
      </c>
      <c r="L37" s="199"/>
      <c r="M37" s="200"/>
      <c r="N37" s="195" t="str" cm="1">
        <f t="array" ref="N37">IFERROR(INDEX('別紙様式3-2（補助金）'!I$11:I$110,MATCH(ROW(N37)-2,$B$3:$B$102,0),),"")</f>
        <v/>
      </c>
    </row>
    <row r="38" spans="1:14" ht="18" customHeight="1">
      <c r="A38" s="191"/>
      <c r="B38" s="192" t="str">
        <f>IF(基本情報入力シート!Z75="","",COUNTIFS(基本情報入力シート!$Z$40:Z75,"&lt;60)",基本情報入力シート!$R$40:R75,基本情報入力シート!$C$18))</f>
        <v/>
      </c>
      <c r="C38" s="197"/>
      <c r="D38" s="191">
        <f>IF([2]基本情報入力シート!A74="","",[2]基本情報入力シート!A74)</f>
        <v>36</v>
      </c>
      <c r="E38" s="198"/>
      <c r="F38" s="199"/>
      <c r="G38" s="199"/>
      <c r="H38" s="199"/>
      <c r="I38" s="192" t="str" cm="1">
        <f t="array" ref="I38">IFERROR(INDEX(基本情報入力シート!$C$40:$C$139,MATCH(ROW(I38)-2,$B$3:$B$102,0),),"")</f>
        <v/>
      </c>
      <c r="J38" s="192" t="str" cm="1">
        <f t="array" ref="J38">IFERROR(INDEX(基本情報入力シート!$Y$40:$Y$139,MATCH(ROW(J38)-2,$B$3:$B$102,0),),"")</f>
        <v/>
      </c>
      <c r="K38" s="192" t="str" cm="1">
        <f t="array" ref="K38">IFERROR(INDEX(基本情報入力シート!$X$40:$X$139,MATCH(ROW(K38)-2,$B$3:$B$102,0),),"")</f>
        <v/>
      </c>
      <c r="L38" s="199"/>
      <c r="M38" s="200"/>
      <c r="N38" s="195" t="str" cm="1">
        <f t="array" ref="N38">IFERROR(INDEX('別紙様式3-2（補助金）'!I$11:I$110,MATCH(ROW(N38)-2,$B$3:$B$102,0),),"")</f>
        <v/>
      </c>
    </row>
    <row r="39" spans="1:14" ht="18" customHeight="1">
      <c r="A39" s="191"/>
      <c r="B39" s="192" t="str">
        <f>IF(基本情報入力シート!Z76="","",COUNTIFS(基本情報入力シート!$Z$40:Z76,"&lt;60)",基本情報入力シート!$R$40:R76,基本情報入力シート!$C$18))</f>
        <v/>
      </c>
      <c r="C39" s="197"/>
      <c r="D39" s="191">
        <f>IF([2]基本情報入力シート!A75="","",[2]基本情報入力シート!A75)</f>
        <v>37</v>
      </c>
      <c r="E39" s="198"/>
      <c r="F39" s="199"/>
      <c r="G39" s="199"/>
      <c r="H39" s="199"/>
      <c r="I39" s="192" t="str" cm="1">
        <f t="array" ref="I39">IFERROR(INDEX(基本情報入力シート!$C$40:$C$139,MATCH(ROW(I39)-2,$B$3:$B$102,0),),"")</f>
        <v/>
      </c>
      <c r="J39" s="192" t="str" cm="1">
        <f t="array" ref="J39">IFERROR(INDEX(基本情報入力シート!$Y$40:$Y$139,MATCH(ROW(J39)-2,$B$3:$B$102,0),),"")</f>
        <v/>
      </c>
      <c r="K39" s="192" t="str" cm="1">
        <f t="array" ref="K39">IFERROR(INDEX(基本情報入力シート!$X$40:$X$139,MATCH(ROW(K39)-2,$B$3:$B$102,0),),"")</f>
        <v/>
      </c>
      <c r="L39" s="199"/>
      <c r="M39" s="200"/>
      <c r="N39" s="195" t="str" cm="1">
        <f t="array" ref="N39">IFERROR(INDEX('別紙様式3-2（補助金）'!I$11:I$110,MATCH(ROW(N39)-2,$B$3:$B$102,0),),"")</f>
        <v/>
      </c>
    </row>
    <row r="40" spans="1:14" ht="18" customHeight="1">
      <c r="A40" s="191"/>
      <c r="B40" s="192" t="str">
        <f>IF(基本情報入力シート!Z77="","",COUNTIFS(基本情報入力シート!$Z$40:Z77,"&lt;60)",基本情報入力シート!$R$40:R77,基本情報入力シート!$C$18))</f>
        <v/>
      </c>
      <c r="C40" s="197"/>
      <c r="D40" s="191">
        <f>IF([2]基本情報入力シート!A76="","",[2]基本情報入力シート!A76)</f>
        <v>38</v>
      </c>
      <c r="E40" s="198"/>
      <c r="F40" s="199"/>
      <c r="G40" s="199"/>
      <c r="H40" s="199"/>
      <c r="I40" s="192" t="str" cm="1">
        <f t="array" ref="I40">IFERROR(INDEX(基本情報入力シート!$C$40:$C$139,MATCH(ROW(I40)-2,$B$3:$B$102,0),),"")</f>
        <v/>
      </c>
      <c r="J40" s="192" t="str" cm="1">
        <f t="array" ref="J40">IFERROR(INDEX(基本情報入力シート!$Y$40:$Y$139,MATCH(ROW(J40)-2,$B$3:$B$102,0),),"")</f>
        <v/>
      </c>
      <c r="K40" s="192" t="str" cm="1">
        <f t="array" ref="K40">IFERROR(INDEX(基本情報入力シート!$X$40:$X$139,MATCH(ROW(K40)-2,$B$3:$B$102,0),),"")</f>
        <v/>
      </c>
      <c r="L40" s="199"/>
      <c r="M40" s="200"/>
      <c r="N40" s="195" t="str" cm="1">
        <f t="array" ref="N40">IFERROR(INDEX('別紙様式3-2（補助金）'!I$11:I$110,MATCH(ROW(N40)-2,$B$3:$B$102,0),),"")</f>
        <v/>
      </c>
    </row>
    <row r="41" spans="1:14" ht="18" customHeight="1">
      <c r="A41" s="191"/>
      <c r="B41" s="192" t="str">
        <f>IF(基本情報入力シート!Z78="","",COUNTIFS(基本情報入力シート!$Z$40:Z78,"&lt;60)",基本情報入力シート!$R$40:R78,基本情報入力シート!$C$18))</f>
        <v/>
      </c>
      <c r="C41" s="197"/>
      <c r="D41" s="191">
        <f>IF([2]基本情報入力シート!A77="","",[2]基本情報入力シート!A77)</f>
        <v>39</v>
      </c>
      <c r="E41" s="198"/>
      <c r="F41" s="199"/>
      <c r="G41" s="199"/>
      <c r="H41" s="199"/>
      <c r="I41" s="192" t="str" cm="1">
        <f t="array" ref="I41">IFERROR(INDEX(基本情報入力シート!$C$40:$C$139,MATCH(ROW(I41)-2,$B$3:$B$102,0),),"")</f>
        <v/>
      </c>
      <c r="J41" s="192" t="str" cm="1">
        <f t="array" ref="J41">IFERROR(INDEX(基本情報入力シート!$Y$40:$Y$139,MATCH(ROW(J41)-2,$B$3:$B$102,0),),"")</f>
        <v/>
      </c>
      <c r="K41" s="192" t="str" cm="1">
        <f t="array" ref="K41">IFERROR(INDEX(基本情報入力シート!$X$40:$X$139,MATCH(ROW(K41)-2,$B$3:$B$102,0),),"")</f>
        <v/>
      </c>
      <c r="L41" s="199"/>
      <c r="M41" s="200"/>
      <c r="N41" s="195" t="str" cm="1">
        <f t="array" ref="N41">IFERROR(INDEX('別紙様式3-2（補助金）'!I$11:I$110,MATCH(ROW(N41)-2,$B$3:$B$102,0),),"")</f>
        <v/>
      </c>
    </row>
    <row r="42" spans="1:14" ht="18" customHeight="1">
      <c r="A42" s="191"/>
      <c r="B42" s="192" t="str">
        <f>IF(基本情報入力シート!Z79="","",COUNTIFS(基本情報入力シート!$Z$40:Z79,"&lt;60)",基本情報入力シート!$R$40:R79,基本情報入力シート!$C$18))</f>
        <v/>
      </c>
      <c r="C42" s="197"/>
      <c r="D42" s="191">
        <f>IF([2]基本情報入力シート!A78="","",[2]基本情報入力シート!A78)</f>
        <v>40</v>
      </c>
      <c r="E42" s="198"/>
      <c r="F42" s="199"/>
      <c r="G42" s="199"/>
      <c r="H42" s="199"/>
      <c r="I42" s="192" t="str" cm="1">
        <f t="array" ref="I42">IFERROR(INDEX(基本情報入力シート!$C$40:$C$139,MATCH(ROW(I42)-2,$B$3:$B$102,0),),"")</f>
        <v/>
      </c>
      <c r="J42" s="192" t="str" cm="1">
        <f t="array" ref="J42">IFERROR(INDEX(基本情報入力シート!$Y$40:$Y$139,MATCH(ROW(J42)-2,$B$3:$B$102,0),),"")</f>
        <v/>
      </c>
      <c r="K42" s="192" t="str" cm="1">
        <f t="array" ref="K42">IFERROR(INDEX(基本情報入力シート!$X$40:$X$139,MATCH(ROW(K42)-2,$B$3:$B$102,0),),"")</f>
        <v/>
      </c>
      <c r="L42" s="199"/>
      <c r="M42" s="200"/>
      <c r="N42" s="195" t="str" cm="1">
        <f t="array" ref="N42">IFERROR(INDEX('別紙様式3-2（補助金）'!I$11:I$110,MATCH(ROW(N42)-2,$B$3:$B$102,0),),"")</f>
        <v/>
      </c>
    </row>
    <row r="43" spans="1:14" ht="18" customHeight="1">
      <c r="A43" s="191"/>
      <c r="B43" s="192" t="str">
        <f>IF(基本情報入力シート!Z80="","",COUNTIFS(基本情報入力シート!$Z$40:Z80,"&lt;60)",基本情報入力シート!$R$40:R80,基本情報入力シート!$C$18))</f>
        <v/>
      </c>
      <c r="C43" s="197"/>
      <c r="D43" s="191">
        <f>IF([2]基本情報入力シート!A79="","",[2]基本情報入力シート!A79)</f>
        <v>41</v>
      </c>
      <c r="E43" s="198"/>
      <c r="F43" s="199"/>
      <c r="G43" s="199"/>
      <c r="H43" s="199"/>
      <c r="I43" s="192" t="str" cm="1">
        <f t="array" ref="I43">IFERROR(INDEX(基本情報入力シート!$C$40:$C$139,MATCH(ROW(I43)-2,$B$3:$B$102,0),),"")</f>
        <v/>
      </c>
      <c r="J43" s="192" t="str" cm="1">
        <f t="array" ref="J43">IFERROR(INDEX(基本情報入力シート!$Y$40:$Y$139,MATCH(ROW(J43)-2,$B$3:$B$102,0),),"")</f>
        <v/>
      </c>
      <c r="K43" s="192" t="str" cm="1">
        <f t="array" ref="K43">IFERROR(INDEX(基本情報入力シート!$X$40:$X$139,MATCH(ROW(K43)-2,$B$3:$B$102,0),),"")</f>
        <v/>
      </c>
      <c r="L43" s="199"/>
      <c r="M43" s="200"/>
      <c r="N43" s="195" t="str" cm="1">
        <f t="array" ref="N43">IFERROR(INDEX('別紙様式3-2（補助金）'!I$11:I$110,MATCH(ROW(N43)-2,$B$3:$B$102,0),),"")</f>
        <v/>
      </c>
    </row>
    <row r="44" spans="1:14" ht="18" customHeight="1">
      <c r="A44" s="191"/>
      <c r="B44" s="192" t="str">
        <f>IF(基本情報入力シート!Z81="","",COUNTIFS(基本情報入力シート!$Z$40:Z81,"&lt;60)",基本情報入力シート!$R$40:R81,基本情報入力シート!$C$18))</f>
        <v/>
      </c>
      <c r="C44" s="197"/>
      <c r="D44" s="191">
        <f>IF([2]基本情報入力シート!A80="","",[2]基本情報入力シート!A80)</f>
        <v>42</v>
      </c>
      <c r="E44" s="198"/>
      <c r="F44" s="199"/>
      <c r="G44" s="199"/>
      <c r="H44" s="199"/>
      <c r="I44" s="192" t="str" cm="1">
        <f t="array" ref="I44">IFERROR(INDEX(基本情報入力シート!$C$40:$C$139,MATCH(ROW(I44)-2,$B$3:$B$102,0),),"")</f>
        <v/>
      </c>
      <c r="J44" s="192" t="str" cm="1">
        <f t="array" ref="J44">IFERROR(INDEX(基本情報入力シート!$Y$40:$Y$139,MATCH(ROW(J44)-2,$B$3:$B$102,0),),"")</f>
        <v/>
      </c>
      <c r="K44" s="192" t="str" cm="1">
        <f t="array" ref="K44">IFERROR(INDEX(基本情報入力シート!$X$40:$X$139,MATCH(ROW(K44)-2,$B$3:$B$102,0),),"")</f>
        <v/>
      </c>
      <c r="L44" s="199"/>
      <c r="M44" s="200"/>
      <c r="N44" s="195" t="str" cm="1">
        <f t="array" ref="N44">IFERROR(INDEX('別紙様式3-2（補助金）'!I$11:I$110,MATCH(ROW(N44)-2,$B$3:$B$102,0),),"")</f>
        <v/>
      </c>
    </row>
    <row r="45" spans="1:14" ht="18" customHeight="1">
      <c r="A45" s="191"/>
      <c r="B45" s="192" t="str">
        <f>IF(基本情報入力シート!Z82="","",COUNTIFS(基本情報入力シート!$Z$40:Z82,"&lt;60)",基本情報入力シート!$R$40:R82,基本情報入力シート!$C$18))</f>
        <v/>
      </c>
      <c r="C45" s="197"/>
      <c r="D45" s="191">
        <f>IF([2]基本情報入力シート!A81="","",[2]基本情報入力シート!A81)</f>
        <v>43</v>
      </c>
      <c r="E45" s="198"/>
      <c r="F45" s="199"/>
      <c r="G45" s="199"/>
      <c r="H45" s="199"/>
      <c r="I45" s="192" t="str" cm="1">
        <f t="array" ref="I45">IFERROR(INDEX(基本情報入力シート!$C$40:$C$139,MATCH(ROW(I45)-2,$B$3:$B$102,0),),"")</f>
        <v/>
      </c>
      <c r="J45" s="192" t="str" cm="1">
        <f t="array" ref="J45">IFERROR(INDEX(基本情報入力シート!$Y$40:$Y$139,MATCH(ROW(J45)-2,$B$3:$B$102,0),),"")</f>
        <v/>
      </c>
      <c r="K45" s="192" t="str" cm="1">
        <f t="array" ref="K45">IFERROR(INDEX(基本情報入力シート!$X$40:$X$139,MATCH(ROW(K45)-2,$B$3:$B$102,0),),"")</f>
        <v/>
      </c>
      <c r="L45" s="199"/>
      <c r="M45" s="200"/>
      <c r="N45" s="195" t="str" cm="1">
        <f t="array" ref="N45">IFERROR(INDEX('別紙様式3-2（補助金）'!I$11:I$110,MATCH(ROW(N45)-2,$B$3:$B$102,0),),"")</f>
        <v/>
      </c>
    </row>
    <row r="46" spans="1:14" ht="18" customHeight="1">
      <c r="A46" s="191"/>
      <c r="B46" s="192" t="str">
        <f>IF(基本情報入力シート!Z83="","",COUNTIFS(基本情報入力シート!$Z$40:Z83,"&lt;60)",基本情報入力シート!$R$40:R83,基本情報入力シート!$C$18))</f>
        <v/>
      </c>
      <c r="C46" s="197"/>
      <c r="D46" s="191">
        <f>IF([2]基本情報入力シート!A82="","",[2]基本情報入力シート!A82)</f>
        <v>44</v>
      </c>
      <c r="E46" s="198"/>
      <c r="F46" s="199"/>
      <c r="G46" s="199"/>
      <c r="H46" s="199"/>
      <c r="I46" s="192" t="str" cm="1">
        <f t="array" ref="I46">IFERROR(INDEX(基本情報入力シート!$C$40:$C$139,MATCH(ROW(I46)-2,$B$3:$B$102,0),),"")</f>
        <v/>
      </c>
      <c r="J46" s="192" t="str" cm="1">
        <f t="array" ref="J46">IFERROR(INDEX(基本情報入力シート!$Y$40:$Y$139,MATCH(ROW(J46)-2,$B$3:$B$102,0),),"")</f>
        <v/>
      </c>
      <c r="K46" s="192" t="str" cm="1">
        <f t="array" ref="K46">IFERROR(INDEX(基本情報入力シート!$X$40:$X$139,MATCH(ROW(K46)-2,$B$3:$B$102,0),),"")</f>
        <v/>
      </c>
      <c r="L46" s="199"/>
      <c r="M46" s="200"/>
      <c r="N46" s="195" t="str" cm="1">
        <f t="array" ref="N46">IFERROR(INDEX('別紙様式3-2（補助金）'!I$11:I$110,MATCH(ROW(N46)-2,$B$3:$B$102,0),),"")</f>
        <v/>
      </c>
    </row>
    <row r="47" spans="1:14" ht="18" customHeight="1">
      <c r="A47" s="191"/>
      <c r="B47" s="192" t="str">
        <f>IF(基本情報入力シート!Z84="","",COUNTIFS(基本情報入力シート!$Z$40:Z84,"&lt;60)",基本情報入力シート!$R$40:R84,基本情報入力シート!$C$18))</f>
        <v/>
      </c>
      <c r="C47" s="197"/>
      <c r="D47" s="191">
        <f>IF([2]基本情報入力シート!A83="","",[2]基本情報入力シート!A83)</f>
        <v>45</v>
      </c>
      <c r="E47" s="198"/>
      <c r="F47" s="199"/>
      <c r="G47" s="199"/>
      <c r="H47" s="199"/>
      <c r="I47" s="192" t="str" cm="1">
        <f t="array" ref="I47">IFERROR(INDEX(基本情報入力シート!$C$40:$C$139,MATCH(ROW(I47)-2,$B$3:$B$102,0),),"")</f>
        <v/>
      </c>
      <c r="J47" s="192" t="str" cm="1">
        <f t="array" ref="J47">IFERROR(INDEX(基本情報入力シート!$Y$40:$Y$139,MATCH(ROW(J47)-2,$B$3:$B$102,0),),"")</f>
        <v/>
      </c>
      <c r="K47" s="192" t="str" cm="1">
        <f t="array" ref="K47">IFERROR(INDEX(基本情報入力シート!$X$40:$X$139,MATCH(ROW(K47)-2,$B$3:$B$102,0),),"")</f>
        <v/>
      </c>
      <c r="L47" s="199"/>
      <c r="M47" s="200"/>
      <c r="N47" s="195" t="str" cm="1">
        <f t="array" ref="N47">IFERROR(INDEX('別紙様式3-2（補助金）'!I$11:I$110,MATCH(ROW(N47)-2,$B$3:$B$102,0),),"")</f>
        <v/>
      </c>
    </row>
    <row r="48" spans="1:14" ht="18" customHeight="1">
      <c r="A48" s="191"/>
      <c r="B48" s="192" t="str">
        <f>IF(基本情報入力シート!Z85="","",COUNTIFS(基本情報入力シート!$Z$40:Z85,"&lt;60)",基本情報入力シート!$R$40:R85,基本情報入力シート!$C$18))</f>
        <v/>
      </c>
      <c r="C48" s="197"/>
      <c r="D48" s="191">
        <f>IF([2]基本情報入力シート!A84="","",[2]基本情報入力シート!A84)</f>
        <v>46</v>
      </c>
      <c r="E48" s="198"/>
      <c r="F48" s="199"/>
      <c r="G48" s="199"/>
      <c r="H48" s="199"/>
      <c r="I48" s="192" t="str" cm="1">
        <f t="array" ref="I48">IFERROR(INDEX(基本情報入力シート!$C$40:$C$139,MATCH(ROW(I48)-2,$B$3:$B$102,0),),"")</f>
        <v/>
      </c>
      <c r="J48" s="192" t="str" cm="1">
        <f t="array" ref="J48">IFERROR(INDEX(基本情報入力シート!$Y$40:$Y$139,MATCH(ROW(J48)-2,$B$3:$B$102,0),),"")</f>
        <v/>
      </c>
      <c r="K48" s="192" t="str" cm="1">
        <f t="array" ref="K48">IFERROR(INDEX(基本情報入力シート!$X$40:$X$139,MATCH(ROW(K48)-2,$B$3:$B$102,0),),"")</f>
        <v/>
      </c>
      <c r="L48" s="199"/>
      <c r="M48" s="200"/>
      <c r="N48" s="195" t="str" cm="1">
        <f t="array" ref="N48">IFERROR(INDEX('別紙様式3-2（補助金）'!I$11:I$110,MATCH(ROW(N48)-2,$B$3:$B$102,0),),"")</f>
        <v/>
      </c>
    </row>
    <row r="49" spans="1:14" ht="18" customHeight="1">
      <c r="A49" s="191"/>
      <c r="B49" s="192" t="str">
        <f>IF(基本情報入力シート!Z86="","",COUNTIFS(基本情報入力シート!$Z$40:Z86,"&lt;60)",基本情報入力シート!$R$40:R86,基本情報入力シート!$C$18))</f>
        <v/>
      </c>
      <c r="C49" s="197"/>
      <c r="D49" s="191">
        <f>IF([2]基本情報入力シート!A85="","",[2]基本情報入力シート!A85)</f>
        <v>47</v>
      </c>
      <c r="E49" s="198"/>
      <c r="F49" s="199"/>
      <c r="G49" s="199"/>
      <c r="H49" s="199"/>
      <c r="I49" s="192" t="str" cm="1">
        <f t="array" ref="I49">IFERROR(INDEX(基本情報入力シート!$C$40:$C$139,MATCH(ROW(I49)-2,$B$3:$B$102,0),),"")</f>
        <v/>
      </c>
      <c r="J49" s="192" t="str" cm="1">
        <f t="array" ref="J49">IFERROR(INDEX(基本情報入力シート!$Y$40:$Y$139,MATCH(ROW(J49)-2,$B$3:$B$102,0),),"")</f>
        <v/>
      </c>
      <c r="K49" s="192" t="str" cm="1">
        <f t="array" ref="K49">IFERROR(INDEX(基本情報入力シート!$X$40:$X$139,MATCH(ROW(K49)-2,$B$3:$B$102,0),),"")</f>
        <v/>
      </c>
      <c r="L49" s="199"/>
      <c r="M49" s="200"/>
      <c r="N49" s="195" t="str" cm="1">
        <f t="array" ref="N49">IFERROR(INDEX('別紙様式3-2（補助金）'!I$11:I$110,MATCH(ROW(N49)-2,$B$3:$B$102,0),),"")</f>
        <v/>
      </c>
    </row>
    <row r="50" spans="1:14" ht="18" customHeight="1">
      <c r="A50" s="191"/>
      <c r="B50" s="192" t="str">
        <f>IF(基本情報入力シート!Z87="","",COUNTIFS(基本情報入力シート!$Z$40:Z87,"&lt;60)",基本情報入力シート!$R$40:R87,基本情報入力シート!$C$18))</f>
        <v/>
      </c>
      <c r="C50" s="197"/>
      <c r="D50" s="191">
        <f>IF([2]基本情報入力シート!A86="","",[2]基本情報入力シート!A86)</f>
        <v>48</v>
      </c>
      <c r="E50" s="198"/>
      <c r="F50" s="199"/>
      <c r="G50" s="199"/>
      <c r="H50" s="199"/>
      <c r="I50" s="192" t="str" cm="1">
        <f t="array" ref="I50">IFERROR(INDEX(基本情報入力シート!$C$40:$C$139,MATCH(ROW(I50)-2,$B$3:$B$102,0),),"")</f>
        <v/>
      </c>
      <c r="J50" s="192" t="str" cm="1">
        <f t="array" ref="J50">IFERROR(INDEX(基本情報入力シート!$Y$40:$Y$139,MATCH(ROW(J50)-2,$B$3:$B$102,0),),"")</f>
        <v/>
      </c>
      <c r="K50" s="192" t="str" cm="1">
        <f t="array" ref="K50">IFERROR(INDEX(基本情報入力シート!$X$40:$X$139,MATCH(ROW(K50)-2,$B$3:$B$102,0),),"")</f>
        <v/>
      </c>
      <c r="L50" s="199"/>
      <c r="M50" s="200"/>
      <c r="N50" s="195" t="str" cm="1">
        <f t="array" ref="N50">IFERROR(INDEX('別紙様式3-2（補助金）'!I$11:I$110,MATCH(ROW(N50)-2,$B$3:$B$102,0),),"")</f>
        <v/>
      </c>
    </row>
    <row r="51" spans="1:14" ht="18" customHeight="1">
      <c r="A51" s="191"/>
      <c r="B51" s="192" t="str">
        <f>IF(基本情報入力シート!Z88="","",COUNTIFS(基本情報入力シート!$Z$40:Z88,"&lt;60)",基本情報入力シート!$R$40:R88,基本情報入力シート!$C$18))</f>
        <v/>
      </c>
      <c r="C51" s="197"/>
      <c r="D51" s="191">
        <f>IF([2]基本情報入力シート!A87="","",[2]基本情報入力シート!A87)</f>
        <v>49</v>
      </c>
      <c r="E51" s="198"/>
      <c r="F51" s="199"/>
      <c r="G51" s="199"/>
      <c r="H51" s="199"/>
      <c r="I51" s="192" t="str" cm="1">
        <f t="array" ref="I51">IFERROR(INDEX(基本情報入力シート!$C$40:$C$139,MATCH(ROW(I51)-2,$B$3:$B$102,0),),"")</f>
        <v/>
      </c>
      <c r="J51" s="192" t="str" cm="1">
        <f t="array" ref="J51">IFERROR(INDEX(基本情報入力シート!$Y$40:$Y$139,MATCH(ROW(J51)-2,$B$3:$B$102,0),),"")</f>
        <v/>
      </c>
      <c r="K51" s="192" t="str" cm="1">
        <f t="array" ref="K51">IFERROR(INDEX(基本情報入力シート!$X$40:$X$139,MATCH(ROW(K51)-2,$B$3:$B$102,0),),"")</f>
        <v/>
      </c>
      <c r="L51" s="199"/>
      <c r="M51" s="200"/>
      <c r="N51" s="195" t="str" cm="1">
        <f t="array" ref="N51">IFERROR(INDEX('別紙様式3-2（補助金）'!I$11:I$110,MATCH(ROW(N51)-2,$B$3:$B$102,0),),"")</f>
        <v/>
      </c>
    </row>
    <row r="52" spans="1:14" ht="18" customHeight="1">
      <c r="A52" s="191"/>
      <c r="B52" s="192" t="str">
        <f>IF(基本情報入力シート!Z89="","",COUNTIFS(基本情報入力シート!$Z$40:Z89,"&lt;60)",基本情報入力シート!$R$40:R89,基本情報入力シート!$C$18))</f>
        <v/>
      </c>
      <c r="C52" s="197"/>
      <c r="D52" s="191">
        <f>IF([2]基本情報入力シート!A88="","",[2]基本情報入力シート!A88)</f>
        <v>50</v>
      </c>
      <c r="E52" s="198"/>
      <c r="F52" s="199"/>
      <c r="G52" s="199"/>
      <c r="H52" s="199"/>
      <c r="I52" s="192" t="str" cm="1">
        <f t="array" ref="I52">IFERROR(INDEX(基本情報入力シート!$C$40:$C$139,MATCH(ROW(I52)-2,$B$3:$B$102,0),),"")</f>
        <v/>
      </c>
      <c r="J52" s="192" t="str" cm="1">
        <f t="array" ref="J52">IFERROR(INDEX(基本情報入力シート!$Y$40:$Y$139,MATCH(ROW(J52)-2,$B$3:$B$102,0),),"")</f>
        <v/>
      </c>
      <c r="K52" s="192" t="str" cm="1">
        <f t="array" ref="K52">IFERROR(INDEX(基本情報入力シート!$X$40:$X$139,MATCH(ROW(K52)-2,$B$3:$B$102,0),),"")</f>
        <v/>
      </c>
      <c r="L52" s="199"/>
      <c r="M52" s="200"/>
      <c r="N52" s="195" t="str" cm="1">
        <f t="array" ref="N52">IFERROR(INDEX('別紙様式3-2（補助金）'!I$11:I$110,MATCH(ROW(N52)-2,$B$3:$B$102,0),),"")</f>
        <v/>
      </c>
    </row>
    <row r="53" spans="1:14" ht="18" customHeight="1">
      <c r="A53" s="191"/>
      <c r="B53" s="192" t="str">
        <f>IF(基本情報入力シート!Z90="","",COUNTIFS(基本情報入力シート!$Z$40:Z90,"&lt;60)",基本情報入力シート!$R$40:R90,基本情報入力シート!$C$18))</f>
        <v/>
      </c>
      <c r="C53" s="197"/>
      <c r="D53" s="191">
        <f>IF([2]基本情報入力シート!A89="","",[2]基本情報入力シート!A89)</f>
        <v>51</v>
      </c>
      <c r="E53" s="198"/>
      <c r="F53" s="199"/>
      <c r="G53" s="199"/>
      <c r="H53" s="199"/>
      <c r="I53" s="192" t="str" cm="1">
        <f t="array" ref="I53">IFERROR(INDEX(基本情報入力シート!$C$40:$C$139,MATCH(ROW(I53)-2,$B$3:$B$102,0),),"")</f>
        <v/>
      </c>
      <c r="J53" s="192" t="str" cm="1">
        <f t="array" ref="J53">IFERROR(INDEX(基本情報入力シート!$Y$40:$Y$139,MATCH(ROW(J53)-2,$B$3:$B$102,0),),"")</f>
        <v/>
      </c>
      <c r="K53" s="192" t="str" cm="1">
        <f t="array" ref="K53">IFERROR(INDEX(基本情報入力シート!$X$40:$X$139,MATCH(ROW(K53)-2,$B$3:$B$102,0),),"")</f>
        <v/>
      </c>
      <c r="L53" s="199"/>
      <c r="M53" s="200"/>
      <c r="N53" s="195" t="str" cm="1">
        <f t="array" ref="N53">IFERROR(INDEX('別紙様式3-2（補助金）'!I$11:I$110,MATCH(ROW(N53)-2,$B$3:$B$102,0),),"")</f>
        <v/>
      </c>
    </row>
    <row r="54" spans="1:14" ht="18" customHeight="1">
      <c r="A54" s="191"/>
      <c r="B54" s="192" t="str">
        <f>IF(基本情報入力シート!Z91="","",COUNTIFS(基本情報入力シート!$Z$40:Z91,"&lt;60)",基本情報入力シート!$R$40:R91,基本情報入力シート!$C$18))</f>
        <v/>
      </c>
      <c r="C54" s="197"/>
      <c r="D54" s="191">
        <f>IF([2]基本情報入力シート!A90="","",[2]基本情報入力シート!A90)</f>
        <v>52</v>
      </c>
      <c r="E54" s="198"/>
      <c r="F54" s="199"/>
      <c r="G54" s="199"/>
      <c r="H54" s="199"/>
      <c r="I54" s="192" t="str" cm="1">
        <f t="array" ref="I54">IFERROR(INDEX(基本情報入力シート!$C$40:$C$139,MATCH(ROW(I54)-2,$B$3:$B$102,0),),"")</f>
        <v/>
      </c>
      <c r="J54" s="192" t="str" cm="1">
        <f t="array" ref="J54">IFERROR(INDEX(基本情報入力シート!$Y$40:$Y$139,MATCH(ROW(J54)-2,$B$3:$B$102,0),),"")</f>
        <v/>
      </c>
      <c r="K54" s="192" t="str" cm="1">
        <f t="array" ref="K54">IFERROR(INDEX(基本情報入力シート!$X$40:$X$139,MATCH(ROW(K54)-2,$B$3:$B$102,0),),"")</f>
        <v/>
      </c>
      <c r="L54" s="199"/>
      <c r="M54" s="200"/>
      <c r="N54" s="195" t="str" cm="1">
        <f t="array" ref="N54">IFERROR(INDEX('別紙様式3-2（補助金）'!I$11:I$110,MATCH(ROW(N54)-2,$B$3:$B$102,0),),"")</f>
        <v/>
      </c>
    </row>
    <row r="55" spans="1:14" ht="18" customHeight="1">
      <c r="A55" s="191"/>
      <c r="B55" s="192" t="str">
        <f>IF(基本情報入力シート!Z92="","",COUNTIFS(基本情報入力シート!$Z$40:Z92,"&lt;60)",基本情報入力シート!$R$40:R92,基本情報入力シート!$C$18))</f>
        <v/>
      </c>
      <c r="C55" s="197"/>
      <c r="D55" s="191">
        <f>IF([2]基本情報入力シート!A91="","",[2]基本情報入力シート!A91)</f>
        <v>53</v>
      </c>
      <c r="E55" s="198"/>
      <c r="F55" s="199"/>
      <c r="G55" s="199"/>
      <c r="H55" s="199"/>
      <c r="I55" s="192" t="str" cm="1">
        <f t="array" ref="I55">IFERROR(INDEX(基本情報入力シート!$C$40:$C$139,MATCH(ROW(I55)-2,$B$3:$B$102,0),),"")</f>
        <v/>
      </c>
      <c r="J55" s="192" t="str" cm="1">
        <f t="array" ref="J55">IFERROR(INDEX(基本情報入力シート!$Y$40:$Y$139,MATCH(ROW(J55)-2,$B$3:$B$102,0),),"")</f>
        <v/>
      </c>
      <c r="K55" s="192" t="str" cm="1">
        <f t="array" ref="K55">IFERROR(INDEX(基本情報入力シート!$X$40:$X$139,MATCH(ROW(K55)-2,$B$3:$B$102,0),),"")</f>
        <v/>
      </c>
      <c r="L55" s="199"/>
      <c r="M55" s="200"/>
      <c r="N55" s="195" t="str" cm="1">
        <f t="array" ref="N55">IFERROR(INDEX('別紙様式3-2（補助金）'!I$11:I$110,MATCH(ROW(N55)-2,$B$3:$B$102,0),),"")</f>
        <v/>
      </c>
    </row>
    <row r="56" spans="1:14" ht="18" customHeight="1">
      <c r="A56" s="191"/>
      <c r="B56" s="192" t="str">
        <f>IF(基本情報入力シート!Z93="","",COUNTIFS(基本情報入力シート!$Z$40:Z93,"&lt;60)",基本情報入力シート!$R$40:R93,基本情報入力シート!$C$18))</f>
        <v/>
      </c>
      <c r="C56" s="197"/>
      <c r="D56" s="191">
        <f>IF([2]基本情報入力シート!A92="","",[2]基本情報入力シート!A92)</f>
        <v>54</v>
      </c>
      <c r="E56" s="198"/>
      <c r="F56" s="199"/>
      <c r="G56" s="199"/>
      <c r="H56" s="199"/>
      <c r="I56" s="192" t="str" cm="1">
        <f t="array" ref="I56">IFERROR(INDEX(基本情報入力シート!$C$40:$C$139,MATCH(ROW(I56)-2,$B$3:$B$102,0),),"")</f>
        <v/>
      </c>
      <c r="J56" s="192" t="str" cm="1">
        <f t="array" ref="J56">IFERROR(INDEX(基本情報入力シート!$Y$40:$Y$139,MATCH(ROW(J56)-2,$B$3:$B$102,0),),"")</f>
        <v/>
      </c>
      <c r="K56" s="192" t="str" cm="1">
        <f t="array" ref="K56">IFERROR(INDEX(基本情報入力シート!$X$40:$X$139,MATCH(ROW(K56)-2,$B$3:$B$102,0),),"")</f>
        <v/>
      </c>
      <c r="L56" s="199"/>
      <c r="M56" s="200"/>
      <c r="N56" s="195" t="str" cm="1">
        <f t="array" ref="N56">IFERROR(INDEX('別紙様式3-2（補助金）'!I$11:I$110,MATCH(ROW(N56)-2,$B$3:$B$102,0),),"")</f>
        <v/>
      </c>
    </row>
    <row r="57" spans="1:14" ht="18" customHeight="1">
      <c r="A57" s="191"/>
      <c r="B57" s="192" t="str">
        <f>IF(基本情報入力シート!Z94="","",COUNTIFS(基本情報入力シート!$Z$40:Z94,"&lt;60)",基本情報入力シート!$R$40:R94,基本情報入力シート!$C$18))</f>
        <v/>
      </c>
      <c r="C57" s="197"/>
      <c r="D57" s="191">
        <f>IF([2]基本情報入力シート!A93="","",[2]基本情報入力シート!A93)</f>
        <v>55</v>
      </c>
      <c r="E57" s="198"/>
      <c r="F57" s="199"/>
      <c r="G57" s="199"/>
      <c r="H57" s="199"/>
      <c r="I57" s="192" t="str" cm="1">
        <f t="array" ref="I57">IFERROR(INDEX(基本情報入力シート!$C$40:$C$139,MATCH(ROW(I57)-2,$B$3:$B$102,0),),"")</f>
        <v/>
      </c>
      <c r="J57" s="192" t="str" cm="1">
        <f t="array" ref="J57">IFERROR(INDEX(基本情報入力シート!$Y$40:$Y$139,MATCH(ROW(J57)-2,$B$3:$B$102,0),),"")</f>
        <v/>
      </c>
      <c r="K57" s="192" t="str" cm="1">
        <f t="array" ref="K57">IFERROR(INDEX(基本情報入力シート!$X$40:$X$139,MATCH(ROW(K57)-2,$B$3:$B$102,0),),"")</f>
        <v/>
      </c>
      <c r="L57" s="199"/>
      <c r="M57" s="200"/>
      <c r="N57" s="195" t="str" cm="1">
        <f t="array" ref="N57">IFERROR(INDEX('別紙様式3-2（補助金）'!I$11:I$110,MATCH(ROW(N57)-2,$B$3:$B$102,0),),"")</f>
        <v/>
      </c>
    </row>
    <row r="58" spans="1:14" ht="18" customHeight="1">
      <c r="A58" s="191"/>
      <c r="B58" s="192" t="str">
        <f>IF(基本情報入力シート!Z95="","",COUNTIFS(基本情報入力シート!$Z$40:Z95,"&lt;60)",基本情報入力シート!$R$40:R95,基本情報入力シート!$C$18))</f>
        <v/>
      </c>
      <c r="C58" s="197"/>
      <c r="D58" s="191">
        <f>IF([2]基本情報入力シート!A94="","",[2]基本情報入力シート!A94)</f>
        <v>56</v>
      </c>
      <c r="E58" s="198"/>
      <c r="F58" s="199"/>
      <c r="G58" s="199"/>
      <c r="H58" s="199"/>
      <c r="I58" s="192" t="str" cm="1">
        <f t="array" ref="I58">IFERROR(INDEX(基本情報入力シート!$C$40:$C$139,MATCH(ROW(I58)-2,$B$3:$B$102,0),),"")</f>
        <v/>
      </c>
      <c r="J58" s="192" t="str" cm="1">
        <f t="array" ref="J58">IFERROR(INDEX(基本情報入力シート!$Y$40:$Y$139,MATCH(ROW(J58)-2,$B$3:$B$102,0),),"")</f>
        <v/>
      </c>
      <c r="K58" s="192" t="str" cm="1">
        <f t="array" ref="K58">IFERROR(INDEX(基本情報入力シート!$X$40:$X$139,MATCH(ROW(K58)-2,$B$3:$B$102,0),),"")</f>
        <v/>
      </c>
      <c r="L58" s="199"/>
      <c r="M58" s="200"/>
      <c r="N58" s="195" t="str" cm="1">
        <f t="array" ref="N58">IFERROR(INDEX('別紙様式3-2（補助金）'!I$11:I$110,MATCH(ROW(N58)-2,$B$3:$B$102,0),),"")</f>
        <v/>
      </c>
    </row>
    <row r="59" spans="1:14" ht="18" customHeight="1">
      <c r="A59" s="191"/>
      <c r="B59" s="192" t="str">
        <f>IF(基本情報入力シート!Z96="","",COUNTIFS(基本情報入力シート!$Z$40:Z96,"&lt;60)",基本情報入力シート!$R$40:R96,基本情報入力シート!$C$18))</f>
        <v/>
      </c>
      <c r="C59" s="197"/>
      <c r="D59" s="191">
        <f>IF([2]基本情報入力シート!A95="","",[2]基本情報入力シート!A95)</f>
        <v>57</v>
      </c>
      <c r="E59" s="198"/>
      <c r="F59" s="199"/>
      <c r="G59" s="199"/>
      <c r="H59" s="199"/>
      <c r="I59" s="192" t="str" cm="1">
        <f t="array" ref="I59">IFERROR(INDEX(基本情報入力シート!$C$40:$C$139,MATCH(ROW(I59)-2,$B$3:$B$102,0),),"")</f>
        <v/>
      </c>
      <c r="J59" s="192" t="str" cm="1">
        <f t="array" ref="J59">IFERROR(INDEX(基本情報入力シート!$Y$40:$Y$139,MATCH(ROW(J59)-2,$B$3:$B$102,0),),"")</f>
        <v/>
      </c>
      <c r="K59" s="192" t="str" cm="1">
        <f t="array" ref="K59">IFERROR(INDEX(基本情報入力シート!$X$40:$X$139,MATCH(ROW(K59)-2,$B$3:$B$102,0),),"")</f>
        <v/>
      </c>
      <c r="L59" s="199"/>
      <c r="M59" s="200"/>
      <c r="N59" s="195" t="str" cm="1">
        <f t="array" ref="N59">IFERROR(INDEX('別紙様式3-2（補助金）'!I$11:I$110,MATCH(ROW(N59)-2,$B$3:$B$102,0),),"")</f>
        <v/>
      </c>
    </row>
    <row r="60" spans="1:14" ht="18" customHeight="1">
      <c r="A60" s="191"/>
      <c r="B60" s="192" t="str">
        <f>IF(基本情報入力シート!Z97="","",COUNTIFS(基本情報入力シート!$Z$40:Z97,"&lt;60)",基本情報入力シート!$R$40:R97,基本情報入力シート!$C$18))</f>
        <v/>
      </c>
      <c r="C60" s="197"/>
      <c r="D60" s="191">
        <f>IF([2]基本情報入力シート!A96="","",[2]基本情報入力シート!A96)</f>
        <v>58</v>
      </c>
      <c r="E60" s="198"/>
      <c r="F60" s="199"/>
      <c r="G60" s="199"/>
      <c r="H60" s="199"/>
      <c r="I60" s="192" t="str" cm="1">
        <f t="array" ref="I60">IFERROR(INDEX(基本情報入力シート!$C$40:$C$139,MATCH(ROW(I60)-2,$B$3:$B$102,0),),"")</f>
        <v/>
      </c>
      <c r="J60" s="192" t="str" cm="1">
        <f t="array" ref="J60">IFERROR(INDEX(基本情報入力シート!$Y$40:$Y$139,MATCH(ROW(J60)-2,$B$3:$B$102,0),),"")</f>
        <v/>
      </c>
      <c r="K60" s="192" t="str" cm="1">
        <f t="array" ref="K60">IFERROR(INDEX(基本情報入力シート!$X$40:$X$139,MATCH(ROW(K60)-2,$B$3:$B$102,0),),"")</f>
        <v/>
      </c>
      <c r="L60" s="199"/>
      <c r="M60" s="200"/>
      <c r="N60" s="195" t="str" cm="1">
        <f t="array" ref="N60">IFERROR(INDEX('別紙様式3-2（補助金）'!I$11:I$110,MATCH(ROW(N60)-2,$B$3:$B$102,0),),"")</f>
        <v/>
      </c>
    </row>
    <row r="61" spans="1:14" ht="18" customHeight="1">
      <c r="A61" s="191"/>
      <c r="B61" s="192" t="str">
        <f>IF(基本情報入力シート!Z98="","",COUNTIFS(基本情報入力シート!$Z$40:Z98,"&lt;60)",基本情報入力シート!$R$40:R98,基本情報入力シート!$C$18))</f>
        <v/>
      </c>
      <c r="C61" s="197"/>
      <c r="D61" s="191">
        <f>IF([2]基本情報入力シート!A97="","",[2]基本情報入力シート!A97)</f>
        <v>59</v>
      </c>
      <c r="E61" s="198"/>
      <c r="F61" s="199"/>
      <c r="G61" s="199"/>
      <c r="H61" s="199"/>
      <c r="I61" s="192" t="str" cm="1">
        <f t="array" ref="I61">IFERROR(INDEX(基本情報入力シート!$C$40:$C$139,MATCH(ROW(I61)-2,$B$3:$B$102,0),),"")</f>
        <v/>
      </c>
      <c r="J61" s="192" t="str" cm="1">
        <f t="array" ref="J61">IFERROR(INDEX(基本情報入力シート!$Y$40:$Y$139,MATCH(ROW(J61)-2,$B$3:$B$102,0),),"")</f>
        <v/>
      </c>
      <c r="K61" s="192" t="str" cm="1">
        <f t="array" ref="K61">IFERROR(INDEX(基本情報入力シート!$X$40:$X$139,MATCH(ROW(K61)-2,$B$3:$B$102,0),),"")</f>
        <v/>
      </c>
      <c r="L61" s="199"/>
      <c r="M61" s="200"/>
      <c r="N61" s="195" t="str" cm="1">
        <f t="array" ref="N61">IFERROR(INDEX('別紙様式3-2（補助金）'!I$11:I$110,MATCH(ROW(N61)-2,$B$3:$B$102,0),),"")</f>
        <v/>
      </c>
    </row>
    <row r="62" spans="1:14" ht="18" customHeight="1">
      <c r="A62" s="191"/>
      <c r="B62" s="192" t="str">
        <f>IF(基本情報入力シート!Z99="","",COUNTIFS(基本情報入力シート!$Z$40:Z99,"&lt;60)",基本情報入力シート!$R$40:R99,基本情報入力シート!$C$18))</f>
        <v/>
      </c>
      <c r="C62" s="197"/>
      <c r="D62" s="191">
        <f>IF([2]基本情報入力シート!A98="","",[2]基本情報入力シート!A98)</f>
        <v>60</v>
      </c>
      <c r="E62" s="198"/>
      <c r="F62" s="199"/>
      <c r="G62" s="199"/>
      <c r="H62" s="199"/>
      <c r="I62" s="192" t="str" cm="1">
        <f t="array" ref="I62">IFERROR(INDEX(基本情報入力シート!$C$40:$C$139,MATCH(ROW(I62)-2,$B$3:$B$102,0),),"")</f>
        <v/>
      </c>
      <c r="J62" s="192" t="str" cm="1">
        <f t="array" ref="J62">IFERROR(INDEX(基本情報入力シート!$Y$40:$Y$139,MATCH(ROW(J62)-2,$B$3:$B$102,0),),"")</f>
        <v/>
      </c>
      <c r="K62" s="192" t="str" cm="1">
        <f t="array" ref="K62">IFERROR(INDEX(基本情報入力シート!$X$40:$X$139,MATCH(ROW(K62)-2,$B$3:$B$102,0),),"")</f>
        <v/>
      </c>
      <c r="L62" s="199"/>
      <c r="M62" s="200"/>
      <c r="N62" s="195" t="str" cm="1">
        <f t="array" ref="N62">IFERROR(INDEX('別紙様式3-2（補助金）'!I$11:I$110,MATCH(ROW(N62)-2,$B$3:$B$102,0),),"")</f>
        <v/>
      </c>
    </row>
    <row r="63" spans="1:14" ht="18" customHeight="1">
      <c r="A63" s="191"/>
      <c r="B63" s="192" t="str">
        <f>IF(基本情報入力シート!Z100="","",COUNTIFS(基本情報入力シート!$Z$40:Z100,"&lt;60)",基本情報入力シート!$R$40:R100,基本情報入力シート!$C$18))</f>
        <v/>
      </c>
      <c r="C63" s="197"/>
      <c r="D63" s="191">
        <f>IF([2]基本情報入力シート!A99="","",[2]基本情報入力シート!A99)</f>
        <v>61</v>
      </c>
      <c r="E63" s="198"/>
      <c r="F63" s="199"/>
      <c r="G63" s="199"/>
      <c r="H63" s="199"/>
      <c r="I63" s="192" t="str" cm="1">
        <f t="array" ref="I63">IFERROR(INDEX(基本情報入力シート!$C$40:$C$139,MATCH(ROW(I63)-2,$B$3:$B$102,0),),"")</f>
        <v/>
      </c>
      <c r="J63" s="192" t="str" cm="1">
        <f t="array" ref="J63">IFERROR(INDEX(基本情報入力シート!$Y$40:$Y$139,MATCH(ROW(J63)-2,$B$3:$B$102,0),),"")</f>
        <v/>
      </c>
      <c r="K63" s="192" t="str" cm="1">
        <f t="array" ref="K63">IFERROR(INDEX(基本情報入力シート!$X$40:$X$139,MATCH(ROW(K63)-2,$B$3:$B$102,0),),"")</f>
        <v/>
      </c>
      <c r="L63" s="199"/>
      <c r="M63" s="200"/>
      <c r="N63" s="195" t="str" cm="1">
        <f t="array" ref="N63">IFERROR(INDEX('別紙様式3-2（補助金）'!I$11:I$110,MATCH(ROW(N63)-2,$B$3:$B$102,0),),"")</f>
        <v/>
      </c>
    </row>
    <row r="64" spans="1:14" ht="18" customHeight="1">
      <c r="A64" s="191"/>
      <c r="B64" s="192" t="str">
        <f>IF(基本情報入力シート!Z101="","",COUNTIFS(基本情報入力シート!$Z$40:Z101,"&lt;60)",基本情報入力シート!$R$40:R101,基本情報入力シート!$C$18))</f>
        <v/>
      </c>
      <c r="C64" s="197"/>
      <c r="D64" s="191">
        <f>IF([2]基本情報入力シート!A100="","",[2]基本情報入力シート!A100)</f>
        <v>62</v>
      </c>
      <c r="E64" s="198"/>
      <c r="F64" s="199"/>
      <c r="G64" s="199"/>
      <c r="H64" s="199"/>
      <c r="I64" s="192" t="str" cm="1">
        <f t="array" ref="I64">IFERROR(INDEX(基本情報入力シート!$C$40:$C$139,MATCH(ROW(I64)-2,$B$3:$B$102,0),),"")</f>
        <v/>
      </c>
      <c r="J64" s="192" t="str" cm="1">
        <f t="array" ref="J64">IFERROR(INDEX(基本情報入力シート!$Y$40:$Y$139,MATCH(ROW(J64)-2,$B$3:$B$102,0),),"")</f>
        <v/>
      </c>
      <c r="K64" s="192" t="str" cm="1">
        <f t="array" ref="K64">IFERROR(INDEX(基本情報入力シート!$X$40:$X$139,MATCH(ROW(K64)-2,$B$3:$B$102,0),),"")</f>
        <v/>
      </c>
      <c r="L64" s="199"/>
      <c r="M64" s="200"/>
      <c r="N64" s="195" t="str" cm="1">
        <f t="array" ref="N64">IFERROR(INDEX('別紙様式3-2（補助金）'!I$11:I$110,MATCH(ROW(N64)-2,$B$3:$B$102,0),),"")</f>
        <v/>
      </c>
    </row>
    <row r="65" spans="1:14" ht="18" customHeight="1">
      <c r="A65" s="191"/>
      <c r="B65" s="192" t="str">
        <f>IF(基本情報入力シート!Z102="","",COUNTIFS(基本情報入力シート!$Z$40:Z102,"&lt;60)",基本情報入力シート!$R$40:R102,基本情報入力シート!$C$18))</f>
        <v/>
      </c>
      <c r="C65" s="197"/>
      <c r="D65" s="191">
        <f>IF([2]基本情報入力シート!A101="","",[2]基本情報入力シート!A101)</f>
        <v>63</v>
      </c>
      <c r="E65" s="198"/>
      <c r="F65" s="199"/>
      <c r="G65" s="199"/>
      <c r="H65" s="199"/>
      <c r="I65" s="192" t="str" cm="1">
        <f t="array" ref="I65">IFERROR(INDEX(基本情報入力シート!$C$40:$C$139,MATCH(ROW(I65)-2,$B$3:$B$102,0),),"")</f>
        <v/>
      </c>
      <c r="J65" s="192" t="str" cm="1">
        <f t="array" ref="J65">IFERROR(INDEX(基本情報入力シート!$Y$40:$Y$139,MATCH(ROW(J65)-2,$B$3:$B$102,0),),"")</f>
        <v/>
      </c>
      <c r="K65" s="192" t="str" cm="1">
        <f t="array" ref="K65">IFERROR(INDEX(基本情報入力シート!$X$40:$X$139,MATCH(ROW(K65)-2,$B$3:$B$102,0),),"")</f>
        <v/>
      </c>
      <c r="L65" s="199"/>
      <c r="M65" s="200"/>
      <c r="N65" s="195" t="str" cm="1">
        <f t="array" ref="N65">IFERROR(INDEX('別紙様式3-2（補助金）'!I$11:I$110,MATCH(ROW(N65)-2,$B$3:$B$102,0),),"")</f>
        <v/>
      </c>
    </row>
    <row r="66" spans="1:14" ht="18" customHeight="1">
      <c r="A66" s="191"/>
      <c r="B66" s="192" t="str">
        <f>IF(基本情報入力シート!Z103="","",COUNTIFS(基本情報入力シート!$Z$40:Z103,"&lt;60)",基本情報入力シート!$R$40:R103,基本情報入力シート!$C$18))</f>
        <v/>
      </c>
      <c r="C66" s="197"/>
      <c r="D66" s="191">
        <f>IF([2]基本情報入力シート!A102="","",[2]基本情報入力シート!A102)</f>
        <v>64</v>
      </c>
      <c r="E66" s="198"/>
      <c r="F66" s="199"/>
      <c r="G66" s="199"/>
      <c r="H66" s="199"/>
      <c r="I66" s="192" t="str" cm="1">
        <f t="array" ref="I66">IFERROR(INDEX(基本情報入力シート!$C$40:$C$139,MATCH(ROW(I66)-2,$B$3:$B$102,0),),"")</f>
        <v/>
      </c>
      <c r="J66" s="192" t="str" cm="1">
        <f t="array" ref="J66">IFERROR(INDEX(基本情報入力シート!$Y$40:$Y$139,MATCH(ROW(J66)-2,$B$3:$B$102,0),),"")</f>
        <v/>
      </c>
      <c r="K66" s="192" t="str" cm="1">
        <f t="array" ref="K66">IFERROR(INDEX(基本情報入力シート!$X$40:$X$139,MATCH(ROW(K66)-2,$B$3:$B$102,0),),"")</f>
        <v/>
      </c>
      <c r="L66" s="199"/>
      <c r="M66" s="200"/>
      <c r="N66" s="195" t="str" cm="1">
        <f t="array" ref="N66">IFERROR(INDEX('別紙様式3-2（補助金）'!I$11:I$110,MATCH(ROW(N66)-2,$B$3:$B$102,0),),"")</f>
        <v/>
      </c>
    </row>
    <row r="67" spans="1:14" ht="18" customHeight="1">
      <c r="A67" s="191"/>
      <c r="B67" s="192" t="str">
        <f>IF(基本情報入力シート!Z104="","",COUNTIFS(基本情報入力シート!$Z$40:Z104,"&lt;60)",基本情報入力シート!$R$40:R104,基本情報入力シート!$C$18))</f>
        <v/>
      </c>
      <c r="C67" s="197"/>
      <c r="D67" s="191">
        <f>IF([2]基本情報入力シート!A103="","",[2]基本情報入力シート!A103)</f>
        <v>65</v>
      </c>
      <c r="E67" s="198"/>
      <c r="F67" s="199"/>
      <c r="G67" s="199"/>
      <c r="H67" s="199"/>
      <c r="I67" s="192" t="str" cm="1">
        <f t="array" ref="I67">IFERROR(INDEX(基本情報入力シート!$C$40:$C$139,MATCH(ROW(I67)-2,$B$3:$B$102,0),),"")</f>
        <v/>
      </c>
      <c r="J67" s="192" t="str" cm="1">
        <f t="array" ref="J67">IFERROR(INDEX(基本情報入力シート!$Y$40:$Y$139,MATCH(ROW(J67)-2,$B$3:$B$102,0),),"")</f>
        <v/>
      </c>
      <c r="K67" s="192" t="str" cm="1">
        <f t="array" ref="K67">IFERROR(INDEX(基本情報入力シート!$X$40:$X$139,MATCH(ROW(K67)-2,$B$3:$B$102,0),),"")</f>
        <v/>
      </c>
      <c r="L67" s="199"/>
      <c r="M67" s="200"/>
      <c r="N67" s="195" t="str" cm="1">
        <f t="array" ref="N67">IFERROR(INDEX('別紙様式3-2（補助金）'!I$11:I$110,MATCH(ROW(N67)-2,$B$3:$B$102,0),),"")</f>
        <v/>
      </c>
    </row>
    <row r="68" spans="1:14" ht="18" customHeight="1">
      <c r="A68" s="191"/>
      <c r="B68" s="192" t="str">
        <f>IF(基本情報入力シート!Z105="","",COUNTIFS(基本情報入力シート!$Z$40:Z105,"&lt;60)",基本情報入力シート!$R$40:R105,基本情報入力シート!$C$18))</f>
        <v/>
      </c>
      <c r="C68" s="197"/>
      <c r="D68" s="191">
        <f>IF([2]基本情報入力シート!A104="","",[2]基本情報入力シート!A104)</f>
        <v>66</v>
      </c>
      <c r="E68" s="198"/>
      <c r="F68" s="199"/>
      <c r="G68" s="199"/>
      <c r="H68" s="199"/>
      <c r="I68" s="192" t="str" cm="1">
        <f t="array" ref="I68">IFERROR(INDEX(基本情報入力シート!$C$40:$C$139,MATCH(ROW(I68)-2,$B$3:$B$102,0),),"")</f>
        <v/>
      </c>
      <c r="J68" s="192" t="str" cm="1">
        <f t="array" ref="J68">IFERROR(INDEX(基本情報入力シート!$Y$40:$Y$139,MATCH(ROW(J68)-2,$B$3:$B$102,0),),"")</f>
        <v/>
      </c>
      <c r="K68" s="192" t="str" cm="1">
        <f t="array" ref="K68">IFERROR(INDEX(基本情報入力シート!$X$40:$X$139,MATCH(ROW(K68)-2,$B$3:$B$102,0),),"")</f>
        <v/>
      </c>
      <c r="L68" s="199"/>
      <c r="M68" s="200"/>
      <c r="N68" s="195" t="str" cm="1">
        <f t="array" ref="N68">IFERROR(INDEX('別紙様式3-2（補助金）'!I$11:I$110,MATCH(ROW(N68)-2,$B$3:$B$102,0),),"")</f>
        <v/>
      </c>
    </row>
    <row r="69" spans="1:14" ht="18" customHeight="1">
      <c r="A69" s="191"/>
      <c r="B69" s="192" t="str">
        <f>IF(基本情報入力シート!Z106="","",COUNTIFS(基本情報入力シート!$Z$40:Z106,"&lt;60)",基本情報入力シート!$R$40:R106,基本情報入力シート!$C$18))</f>
        <v/>
      </c>
      <c r="C69" s="197"/>
      <c r="D69" s="191">
        <f>IF([2]基本情報入力シート!A105="","",[2]基本情報入力シート!A105)</f>
        <v>67</v>
      </c>
      <c r="E69" s="198"/>
      <c r="F69" s="199"/>
      <c r="G69" s="199"/>
      <c r="H69" s="199"/>
      <c r="I69" s="192" t="str" cm="1">
        <f t="array" ref="I69">IFERROR(INDEX(基本情報入力シート!$C$40:$C$139,MATCH(ROW(I69)-2,$B$3:$B$102,0),),"")</f>
        <v/>
      </c>
      <c r="J69" s="192" t="str" cm="1">
        <f t="array" ref="J69">IFERROR(INDEX(基本情報入力シート!$Y$40:$Y$139,MATCH(ROW(J69)-2,$B$3:$B$102,0),),"")</f>
        <v/>
      </c>
      <c r="K69" s="192" t="str" cm="1">
        <f t="array" ref="K69">IFERROR(INDEX(基本情報入力シート!$X$40:$X$139,MATCH(ROW(K69)-2,$B$3:$B$102,0),),"")</f>
        <v/>
      </c>
      <c r="L69" s="199"/>
      <c r="M69" s="200"/>
      <c r="N69" s="195" t="str" cm="1">
        <f t="array" ref="N69">IFERROR(INDEX('別紙様式3-2（補助金）'!I$11:I$110,MATCH(ROW(N69)-2,$B$3:$B$102,0),),"")</f>
        <v/>
      </c>
    </row>
    <row r="70" spans="1:14" ht="18" customHeight="1">
      <c r="A70" s="191"/>
      <c r="B70" s="192" t="str">
        <f>IF(基本情報入力シート!Z107="","",COUNTIFS(基本情報入力シート!$Z$40:Z107,"&lt;60)",基本情報入力シート!$R$40:R107,基本情報入力シート!$C$18))</f>
        <v/>
      </c>
      <c r="C70" s="197"/>
      <c r="D70" s="191">
        <f>IF([2]基本情報入力シート!A106="","",[2]基本情報入力シート!A106)</f>
        <v>68</v>
      </c>
      <c r="E70" s="198"/>
      <c r="F70" s="199"/>
      <c r="G70" s="199"/>
      <c r="H70" s="199"/>
      <c r="I70" s="192" t="str" cm="1">
        <f t="array" ref="I70">IFERROR(INDEX(基本情報入力シート!$C$40:$C$139,MATCH(ROW(I70)-2,$B$3:$B$102,0),),"")</f>
        <v/>
      </c>
      <c r="J70" s="192" t="str" cm="1">
        <f t="array" ref="J70">IFERROR(INDEX(基本情報入力シート!$Y$40:$Y$139,MATCH(ROW(J70)-2,$B$3:$B$102,0),),"")</f>
        <v/>
      </c>
      <c r="K70" s="192" t="str" cm="1">
        <f t="array" ref="K70">IFERROR(INDEX(基本情報入力シート!$X$40:$X$139,MATCH(ROW(K70)-2,$B$3:$B$102,0),),"")</f>
        <v/>
      </c>
      <c r="L70" s="199"/>
      <c r="M70" s="200"/>
      <c r="N70" s="195" t="str" cm="1">
        <f t="array" ref="N70">IFERROR(INDEX('別紙様式3-2（補助金）'!I$11:I$110,MATCH(ROW(N70)-2,$B$3:$B$102,0),),"")</f>
        <v/>
      </c>
    </row>
    <row r="71" spans="1:14" ht="18" customHeight="1">
      <c r="A71" s="191"/>
      <c r="B71" s="192" t="str">
        <f>IF(基本情報入力シート!Z108="","",COUNTIFS(基本情報入力シート!$Z$40:Z108,"&lt;60)",基本情報入力シート!$R$40:R108,基本情報入力シート!$C$18))</f>
        <v/>
      </c>
      <c r="C71" s="197"/>
      <c r="D71" s="191">
        <f>IF([2]基本情報入力シート!A107="","",[2]基本情報入力シート!A107)</f>
        <v>69</v>
      </c>
      <c r="E71" s="198"/>
      <c r="F71" s="199"/>
      <c r="G71" s="199"/>
      <c r="H71" s="199"/>
      <c r="I71" s="192" t="str" cm="1">
        <f t="array" ref="I71">IFERROR(INDEX(基本情報入力シート!$C$40:$C$139,MATCH(ROW(I71)-2,$B$3:$B$102,0),),"")</f>
        <v/>
      </c>
      <c r="J71" s="192" t="str" cm="1">
        <f t="array" ref="J71">IFERROR(INDEX(基本情報入力シート!$Y$40:$Y$139,MATCH(ROW(J71)-2,$B$3:$B$102,0),),"")</f>
        <v/>
      </c>
      <c r="K71" s="192" t="str" cm="1">
        <f t="array" ref="K71">IFERROR(INDEX(基本情報入力シート!$X$40:$X$139,MATCH(ROW(K71)-2,$B$3:$B$102,0),),"")</f>
        <v/>
      </c>
      <c r="L71" s="199"/>
      <c r="M71" s="200"/>
      <c r="N71" s="195" t="str" cm="1">
        <f t="array" ref="N71">IFERROR(INDEX('別紙様式3-2（補助金）'!I$11:I$110,MATCH(ROW(N71)-2,$B$3:$B$102,0),),"")</f>
        <v/>
      </c>
    </row>
    <row r="72" spans="1:14" ht="18" customHeight="1">
      <c r="A72" s="191"/>
      <c r="B72" s="192" t="str">
        <f>IF(基本情報入力シート!Z109="","",COUNTIFS(基本情報入力シート!$Z$40:Z109,"&lt;60)",基本情報入力シート!$R$40:R109,基本情報入力シート!$C$18))</f>
        <v/>
      </c>
      <c r="C72" s="197"/>
      <c r="D72" s="191">
        <f>IF([2]基本情報入力シート!A108="","",[2]基本情報入力シート!A108)</f>
        <v>70</v>
      </c>
      <c r="E72" s="198"/>
      <c r="F72" s="199"/>
      <c r="G72" s="199"/>
      <c r="H72" s="199"/>
      <c r="I72" s="192" t="str" cm="1">
        <f t="array" ref="I72">IFERROR(INDEX(基本情報入力シート!$C$40:$C$139,MATCH(ROW(I72)-2,$B$3:$B$102,0),),"")</f>
        <v/>
      </c>
      <c r="J72" s="192" t="str" cm="1">
        <f t="array" ref="J72">IFERROR(INDEX(基本情報入力シート!$Y$40:$Y$139,MATCH(ROW(J72)-2,$B$3:$B$102,0),),"")</f>
        <v/>
      </c>
      <c r="K72" s="192" t="str" cm="1">
        <f t="array" ref="K72">IFERROR(INDEX(基本情報入力シート!$X$40:$X$139,MATCH(ROW(K72)-2,$B$3:$B$102,0),),"")</f>
        <v/>
      </c>
      <c r="L72" s="199"/>
      <c r="M72" s="200"/>
      <c r="N72" s="195" t="str" cm="1">
        <f t="array" ref="N72">IFERROR(INDEX('別紙様式3-2（補助金）'!I$11:I$110,MATCH(ROW(N72)-2,$B$3:$B$102,0),),"")</f>
        <v/>
      </c>
    </row>
    <row r="73" spans="1:14" ht="18" customHeight="1">
      <c r="A73" s="191"/>
      <c r="B73" s="192" t="str">
        <f>IF(基本情報入力シート!Z110="","",COUNTIFS(基本情報入力シート!$Z$40:Z110,"&lt;60)",基本情報入力シート!$R$40:R110,基本情報入力シート!$C$18))</f>
        <v/>
      </c>
      <c r="C73" s="197"/>
      <c r="D73" s="191">
        <f>IF([2]基本情報入力シート!A109="","",[2]基本情報入力シート!A109)</f>
        <v>71</v>
      </c>
      <c r="E73" s="198"/>
      <c r="F73" s="199"/>
      <c r="G73" s="199"/>
      <c r="H73" s="199"/>
      <c r="I73" s="192" t="str" cm="1">
        <f t="array" ref="I73">IFERROR(INDEX(基本情報入力シート!$C$40:$C$139,MATCH(ROW(I73)-2,$B$3:$B$102,0),),"")</f>
        <v/>
      </c>
      <c r="J73" s="192" t="str" cm="1">
        <f t="array" ref="J73">IFERROR(INDEX(基本情報入力シート!$Y$40:$Y$139,MATCH(ROW(J73)-2,$B$3:$B$102,0),),"")</f>
        <v/>
      </c>
      <c r="K73" s="192" t="str" cm="1">
        <f t="array" ref="K73">IFERROR(INDEX(基本情報入力シート!$X$40:$X$139,MATCH(ROW(K73)-2,$B$3:$B$102,0),),"")</f>
        <v/>
      </c>
      <c r="L73" s="199"/>
      <c r="M73" s="200"/>
      <c r="N73" s="195" t="str" cm="1">
        <f t="array" ref="N73">IFERROR(INDEX('別紙様式3-2（補助金）'!I$11:I$110,MATCH(ROW(N73)-2,$B$3:$B$102,0),),"")</f>
        <v/>
      </c>
    </row>
    <row r="74" spans="1:14" ht="18" customHeight="1">
      <c r="A74" s="191"/>
      <c r="B74" s="192" t="str">
        <f>IF(基本情報入力シート!Z111="","",COUNTIFS(基本情報入力シート!$Z$40:Z111,"&lt;60)",基本情報入力シート!$R$40:R111,基本情報入力シート!$C$18))</f>
        <v/>
      </c>
      <c r="C74" s="197"/>
      <c r="D74" s="191">
        <f>IF([2]基本情報入力シート!A110="","",[2]基本情報入力シート!A110)</f>
        <v>72</v>
      </c>
      <c r="E74" s="198"/>
      <c r="F74" s="199"/>
      <c r="G74" s="199"/>
      <c r="H74" s="199"/>
      <c r="I74" s="192" t="str" cm="1">
        <f t="array" ref="I74">IFERROR(INDEX(基本情報入力シート!$C$40:$C$139,MATCH(ROW(I74)-2,$B$3:$B$102,0),),"")</f>
        <v/>
      </c>
      <c r="J74" s="192" t="str" cm="1">
        <f t="array" ref="J74">IFERROR(INDEX(基本情報入力シート!$Y$40:$Y$139,MATCH(ROW(J74)-2,$B$3:$B$102,0),),"")</f>
        <v/>
      </c>
      <c r="K74" s="192" t="str" cm="1">
        <f t="array" ref="K74">IFERROR(INDEX(基本情報入力シート!$X$40:$X$139,MATCH(ROW(K74)-2,$B$3:$B$102,0),),"")</f>
        <v/>
      </c>
      <c r="L74" s="199"/>
      <c r="M74" s="200"/>
      <c r="N74" s="195" t="str" cm="1">
        <f t="array" ref="N74">IFERROR(INDEX('別紙様式3-2（補助金）'!I$11:I$110,MATCH(ROW(N74)-2,$B$3:$B$102,0),),"")</f>
        <v/>
      </c>
    </row>
    <row r="75" spans="1:14" ht="18" customHeight="1">
      <c r="A75" s="191"/>
      <c r="B75" s="192" t="str">
        <f>IF(基本情報入力シート!Z112="","",COUNTIFS(基本情報入力シート!$Z$40:Z112,"&lt;60)",基本情報入力シート!$R$40:R112,基本情報入力シート!$C$18))</f>
        <v/>
      </c>
      <c r="C75" s="197"/>
      <c r="D75" s="191">
        <f>IF([2]基本情報入力シート!A111="","",[2]基本情報入力シート!A111)</f>
        <v>73</v>
      </c>
      <c r="E75" s="198"/>
      <c r="F75" s="199"/>
      <c r="G75" s="199"/>
      <c r="H75" s="199"/>
      <c r="I75" s="192" t="str" cm="1">
        <f t="array" ref="I75">IFERROR(INDEX(基本情報入力シート!$C$40:$C$139,MATCH(ROW(I75)-2,$B$3:$B$102,0),),"")</f>
        <v/>
      </c>
      <c r="J75" s="192" t="str" cm="1">
        <f t="array" ref="J75">IFERROR(INDEX(基本情報入力シート!$Y$40:$Y$139,MATCH(ROW(J75)-2,$B$3:$B$102,0),),"")</f>
        <v/>
      </c>
      <c r="K75" s="192" t="str" cm="1">
        <f t="array" ref="K75">IFERROR(INDEX(基本情報入力シート!$X$40:$X$139,MATCH(ROW(K75)-2,$B$3:$B$102,0),),"")</f>
        <v/>
      </c>
      <c r="L75" s="199"/>
      <c r="M75" s="200"/>
      <c r="N75" s="195" t="str" cm="1">
        <f t="array" ref="N75">IFERROR(INDEX('別紙様式3-2（補助金）'!I$11:I$110,MATCH(ROW(N75)-2,$B$3:$B$102,0),),"")</f>
        <v/>
      </c>
    </row>
    <row r="76" spans="1:14" ht="18" customHeight="1">
      <c r="A76" s="191"/>
      <c r="B76" s="192" t="str">
        <f>IF(基本情報入力シート!Z113="","",COUNTIFS(基本情報入力シート!$Z$40:Z113,"&lt;60)",基本情報入力シート!$R$40:R113,基本情報入力シート!$C$18))</f>
        <v/>
      </c>
      <c r="C76" s="197"/>
      <c r="D76" s="191">
        <f>IF([2]基本情報入力シート!A112="","",[2]基本情報入力シート!A112)</f>
        <v>74</v>
      </c>
      <c r="E76" s="198"/>
      <c r="F76" s="199"/>
      <c r="G76" s="199"/>
      <c r="H76" s="199"/>
      <c r="I76" s="192" t="str" cm="1">
        <f t="array" ref="I76">IFERROR(INDEX(基本情報入力シート!$C$40:$C$139,MATCH(ROW(I76)-2,$B$3:$B$102,0),),"")</f>
        <v/>
      </c>
      <c r="J76" s="192" t="str" cm="1">
        <f t="array" ref="J76">IFERROR(INDEX(基本情報入力シート!$Y$40:$Y$139,MATCH(ROW(J76)-2,$B$3:$B$102,0),),"")</f>
        <v/>
      </c>
      <c r="K76" s="192" t="str" cm="1">
        <f t="array" ref="K76">IFERROR(INDEX(基本情報入力シート!$X$40:$X$139,MATCH(ROW(K76)-2,$B$3:$B$102,0),),"")</f>
        <v/>
      </c>
      <c r="L76" s="199"/>
      <c r="M76" s="200"/>
      <c r="N76" s="195" t="str" cm="1">
        <f t="array" ref="N76">IFERROR(INDEX('別紙様式3-2（補助金）'!I$11:I$110,MATCH(ROW(N76)-2,$B$3:$B$102,0),),"")</f>
        <v/>
      </c>
    </row>
    <row r="77" spans="1:14" ht="18" customHeight="1">
      <c r="A77" s="191"/>
      <c r="B77" s="192" t="str">
        <f>IF(基本情報入力シート!Z114="","",COUNTIFS(基本情報入力シート!$Z$40:Z114,"&lt;60)",基本情報入力シート!$R$40:R114,基本情報入力シート!$C$18))</f>
        <v/>
      </c>
      <c r="C77" s="197"/>
      <c r="D77" s="191">
        <f>IF([2]基本情報入力シート!A113="","",[2]基本情報入力シート!A113)</f>
        <v>75</v>
      </c>
      <c r="E77" s="198"/>
      <c r="F77" s="199"/>
      <c r="G77" s="199"/>
      <c r="H77" s="199"/>
      <c r="I77" s="192" t="str" cm="1">
        <f t="array" ref="I77">IFERROR(INDEX(基本情報入力シート!$C$40:$C$139,MATCH(ROW(I77)-2,$B$3:$B$102,0),),"")</f>
        <v/>
      </c>
      <c r="J77" s="192" t="str" cm="1">
        <f t="array" ref="J77">IFERROR(INDEX(基本情報入力シート!$Y$40:$Y$139,MATCH(ROW(J77)-2,$B$3:$B$102,0),),"")</f>
        <v/>
      </c>
      <c r="K77" s="192" t="str" cm="1">
        <f t="array" ref="K77">IFERROR(INDEX(基本情報入力シート!$X$40:$X$139,MATCH(ROW(K77)-2,$B$3:$B$102,0),),"")</f>
        <v/>
      </c>
      <c r="L77" s="199"/>
      <c r="M77" s="200"/>
      <c r="N77" s="195" t="str" cm="1">
        <f t="array" ref="N77">IFERROR(INDEX('別紙様式3-2（補助金）'!I$11:I$110,MATCH(ROW(N77)-2,$B$3:$B$102,0),),"")</f>
        <v/>
      </c>
    </row>
    <row r="78" spans="1:14" ht="18" customHeight="1">
      <c r="A78" s="191"/>
      <c r="B78" s="192" t="str">
        <f>IF(基本情報入力シート!Z115="","",COUNTIFS(基本情報入力シート!$Z$40:Z115,"&lt;60)",基本情報入力シート!$R$40:R115,基本情報入力シート!$C$18))</f>
        <v/>
      </c>
      <c r="C78" s="197"/>
      <c r="D78" s="191">
        <f>IF([2]基本情報入力シート!A114="","",[2]基本情報入力シート!A114)</f>
        <v>76</v>
      </c>
      <c r="E78" s="198"/>
      <c r="F78" s="199"/>
      <c r="G78" s="199"/>
      <c r="H78" s="199"/>
      <c r="I78" s="192" t="str" cm="1">
        <f t="array" ref="I78">IFERROR(INDEX(基本情報入力シート!$C$40:$C$139,MATCH(ROW(I78)-2,$B$3:$B$102,0),),"")</f>
        <v/>
      </c>
      <c r="J78" s="192" t="str" cm="1">
        <f t="array" ref="J78">IFERROR(INDEX(基本情報入力シート!$Y$40:$Y$139,MATCH(ROW(J78)-2,$B$3:$B$102,0),),"")</f>
        <v/>
      </c>
      <c r="K78" s="192" t="str" cm="1">
        <f t="array" ref="K78">IFERROR(INDEX(基本情報入力シート!$X$40:$X$139,MATCH(ROW(K78)-2,$B$3:$B$102,0),),"")</f>
        <v/>
      </c>
      <c r="L78" s="199"/>
      <c r="M78" s="200"/>
      <c r="N78" s="195" t="str" cm="1">
        <f t="array" ref="N78">IFERROR(INDEX('別紙様式3-2（補助金）'!I$11:I$110,MATCH(ROW(N78)-2,$B$3:$B$102,0),),"")</f>
        <v/>
      </c>
    </row>
    <row r="79" spans="1:14" ht="18" customHeight="1">
      <c r="A79" s="191"/>
      <c r="B79" s="192" t="str">
        <f>IF(基本情報入力シート!Z116="","",COUNTIFS(基本情報入力シート!$Z$40:Z116,"&lt;60)",基本情報入力シート!$R$40:R116,基本情報入力シート!$C$18))</f>
        <v/>
      </c>
      <c r="C79" s="197"/>
      <c r="D79" s="191">
        <f>IF([2]基本情報入力シート!A115="","",[2]基本情報入力シート!A115)</f>
        <v>77</v>
      </c>
      <c r="E79" s="198"/>
      <c r="F79" s="199"/>
      <c r="G79" s="199"/>
      <c r="H79" s="199"/>
      <c r="I79" s="192" t="str" cm="1">
        <f t="array" ref="I79">IFERROR(INDEX(基本情報入力シート!$C$40:$C$139,MATCH(ROW(I79)-2,$B$3:$B$102,0),),"")</f>
        <v/>
      </c>
      <c r="J79" s="192" t="str" cm="1">
        <f t="array" ref="J79">IFERROR(INDEX(基本情報入力シート!$Y$40:$Y$139,MATCH(ROW(J79)-2,$B$3:$B$102,0),),"")</f>
        <v/>
      </c>
      <c r="K79" s="192" t="str" cm="1">
        <f t="array" ref="K79">IFERROR(INDEX(基本情報入力シート!$X$40:$X$139,MATCH(ROW(K79)-2,$B$3:$B$102,0),),"")</f>
        <v/>
      </c>
      <c r="L79" s="199"/>
      <c r="M79" s="200"/>
      <c r="N79" s="195" t="str" cm="1">
        <f t="array" ref="N79">IFERROR(INDEX('別紙様式3-2（補助金）'!I$11:I$110,MATCH(ROW(N79)-2,$B$3:$B$102,0),),"")</f>
        <v/>
      </c>
    </row>
    <row r="80" spans="1:14" ht="18" customHeight="1">
      <c r="A80" s="191"/>
      <c r="B80" s="192" t="str">
        <f>IF(基本情報入力シート!Z117="","",COUNTIFS(基本情報入力シート!$Z$40:Z117,"&lt;60)",基本情報入力シート!$R$40:R117,基本情報入力シート!$C$18))</f>
        <v/>
      </c>
      <c r="C80" s="197"/>
      <c r="D80" s="191">
        <f>IF([2]基本情報入力シート!A116="","",[2]基本情報入力シート!A116)</f>
        <v>78</v>
      </c>
      <c r="E80" s="198"/>
      <c r="F80" s="199"/>
      <c r="G80" s="199"/>
      <c r="H80" s="199"/>
      <c r="I80" s="192" t="str" cm="1">
        <f t="array" ref="I80">IFERROR(INDEX(基本情報入力シート!$C$40:$C$139,MATCH(ROW(I80)-2,$B$3:$B$102,0),),"")</f>
        <v/>
      </c>
      <c r="J80" s="192" t="str" cm="1">
        <f t="array" ref="J80">IFERROR(INDEX(基本情報入力シート!$Y$40:$Y$139,MATCH(ROW(J80)-2,$B$3:$B$102,0),),"")</f>
        <v/>
      </c>
      <c r="K80" s="192" t="str" cm="1">
        <f t="array" ref="K80">IFERROR(INDEX(基本情報入力シート!$X$40:$X$139,MATCH(ROW(K80)-2,$B$3:$B$102,0),),"")</f>
        <v/>
      </c>
      <c r="L80" s="199"/>
      <c r="M80" s="200"/>
      <c r="N80" s="195" t="str" cm="1">
        <f t="array" ref="N80">IFERROR(INDEX('別紙様式3-2（補助金）'!I$11:I$110,MATCH(ROW(N80)-2,$B$3:$B$102,0),),"")</f>
        <v/>
      </c>
    </row>
    <row r="81" spans="1:14" ht="18" customHeight="1">
      <c r="A81" s="191"/>
      <c r="B81" s="192" t="str">
        <f>IF(基本情報入力シート!Z118="","",COUNTIFS(基本情報入力シート!$Z$40:Z118,"&lt;60)",基本情報入力シート!$R$40:R118,基本情報入力シート!$C$18))</f>
        <v/>
      </c>
      <c r="C81" s="197"/>
      <c r="D81" s="191">
        <f>IF([2]基本情報入力シート!A117="","",[2]基本情報入力シート!A117)</f>
        <v>79</v>
      </c>
      <c r="E81" s="198"/>
      <c r="F81" s="199"/>
      <c r="G81" s="199"/>
      <c r="H81" s="199"/>
      <c r="I81" s="192" t="str" cm="1">
        <f t="array" ref="I81">IFERROR(INDEX(基本情報入力シート!$C$40:$C$139,MATCH(ROW(I81)-2,$B$3:$B$102,0),),"")</f>
        <v/>
      </c>
      <c r="J81" s="192" t="str" cm="1">
        <f t="array" ref="J81">IFERROR(INDEX(基本情報入力シート!$Y$40:$Y$139,MATCH(ROW(J81)-2,$B$3:$B$102,0),),"")</f>
        <v/>
      </c>
      <c r="K81" s="192" t="str" cm="1">
        <f t="array" ref="K81">IFERROR(INDEX(基本情報入力シート!$X$40:$X$139,MATCH(ROW(K81)-2,$B$3:$B$102,0),),"")</f>
        <v/>
      </c>
      <c r="L81" s="199"/>
      <c r="M81" s="200"/>
      <c r="N81" s="195" t="str" cm="1">
        <f t="array" ref="N81">IFERROR(INDEX('別紙様式3-2（補助金）'!I$11:I$110,MATCH(ROW(N81)-2,$B$3:$B$102,0),),"")</f>
        <v/>
      </c>
    </row>
    <row r="82" spans="1:14" ht="18" customHeight="1">
      <c r="A82" s="191"/>
      <c r="B82" s="192" t="str">
        <f>IF(基本情報入力シート!Z119="","",COUNTIFS(基本情報入力シート!$Z$40:Z119,"&lt;60)",基本情報入力シート!$R$40:R119,基本情報入力シート!$C$18))</f>
        <v/>
      </c>
      <c r="C82" s="197"/>
      <c r="D82" s="191">
        <f>IF([2]基本情報入力シート!A118="","",[2]基本情報入力シート!A118)</f>
        <v>80</v>
      </c>
      <c r="E82" s="198"/>
      <c r="F82" s="199"/>
      <c r="G82" s="199"/>
      <c r="H82" s="199"/>
      <c r="I82" s="192" t="str" cm="1">
        <f t="array" ref="I82">IFERROR(INDEX(基本情報入力シート!$C$40:$C$139,MATCH(ROW(I82)-2,$B$3:$B$102,0),),"")</f>
        <v/>
      </c>
      <c r="J82" s="192" t="str" cm="1">
        <f t="array" ref="J82">IFERROR(INDEX(基本情報入力シート!$Y$40:$Y$139,MATCH(ROW(J82)-2,$B$3:$B$102,0),),"")</f>
        <v/>
      </c>
      <c r="K82" s="192" t="str" cm="1">
        <f t="array" ref="K82">IFERROR(INDEX(基本情報入力シート!$X$40:$X$139,MATCH(ROW(K82)-2,$B$3:$B$102,0),),"")</f>
        <v/>
      </c>
      <c r="L82" s="199"/>
      <c r="M82" s="200"/>
      <c r="N82" s="195" t="str" cm="1">
        <f t="array" ref="N82">IFERROR(INDEX('別紙様式3-2（補助金）'!I$11:I$110,MATCH(ROW(N82)-2,$B$3:$B$102,0),),"")</f>
        <v/>
      </c>
    </row>
    <row r="83" spans="1:14" ht="18" customHeight="1">
      <c r="A83" s="191"/>
      <c r="B83" s="192" t="str">
        <f>IF(基本情報入力シート!Z120="","",COUNTIFS(基本情報入力シート!$Z$40:Z120,"&lt;60)",基本情報入力シート!$R$40:R120,基本情報入力シート!$C$18))</f>
        <v/>
      </c>
      <c r="C83" s="197"/>
      <c r="D83" s="191">
        <f>IF([2]基本情報入力シート!A119="","",[2]基本情報入力シート!A119)</f>
        <v>81</v>
      </c>
      <c r="E83" s="198"/>
      <c r="F83" s="199"/>
      <c r="G83" s="199"/>
      <c r="H83" s="199"/>
      <c r="I83" s="192" t="str" cm="1">
        <f t="array" ref="I83">IFERROR(INDEX(基本情報入力シート!$C$40:$C$139,MATCH(ROW(I83)-2,$B$3:$B$102,0),),"")</f>
        <v/>
      </c>
      <c r="J83" s="192" t="str" cm="1">
        <f t="array" ref="J83">IFERROR(INDEX(基本情報入力シート!$Y$40:$Y$139,MATCH(ROW(J83)-2,$B$3:$B$102,0),),"")</f>
        <v/>
      </c>
      <c r="K83" s="192" t="str" cm="1">
        <f t="array" ref="K83">IFERROR(INDEX(基本情報入力シート!$X$40:$X$139,MATCH(ROW(K83)-2,$B$3:$B$102,0),),"")</f>
        <v/>
      </c>
      <c r="L83" s="199"/>
      <c r="M83" s="200"/>
      <c r="N83" s="195" t="str" cm="1">
        <f t="array" ref="N83">IFERROR(INDEX('別紙様式3-2（補助金）'!I$11:I$110,MATCH(ROW(N83)-2,$B$3:$B$102,0),),"")</f>
        <v/>
      </c>
    </row>
    <row r="84" spans="1:14" ht="18" customHeight="1">
      <c r="A84" s="191"/>
      <c r="B84" s="192" t="str">
        <f>IF(基本情報入力シート!Z121="","",COUNTIFS(基本情報入力シート!$Z$40:Z121,"&lt;60)",基本情報入力シート!$R$40:R121,基本情報入力シート!$C$18))</f>
        <v/>
      </c>
      <c r="C84" s="197"/>
      <c r="D84" s="191">
        <f>IF([2]基本情報入力シート!A120="","",[2]基本情報入力シート!A120)</f>
        <v>82</v>
      </c>
      <c r="E84" s="198"/>
      <c r="F84" s="199"/>
      <c r="G84" s="199"/>
      <c r="H84" s="199"/>
      <c r="I84" s="192" t="str" cm="1">
        <f t="array" ref="I84">IFERROR(INDEX(基本情報入力シート!$C$40:$C$139,MATCH(ROW(I84)-2,$B$3:$B$102,0),),"")</f>
        <v/>
      </c>
      <c r="J84" s="192" t="str" cm="1">
        <f t="array" ref="J84">IFERROR(INDEX(基本情報入力シート!$Y$40:$Y$139,MATCH(ROW(J84)-2,$B$3:$B$102,0),),"")</f>
        <v/>
      </c>
      <c r="K84" s="192" t="str" cm="1">
        <f t="array" ref="K84">IFERROR(INDEX(基本情報入力シート!$X$40:$X$139,MATCH(ROW(K84)-2,$B$3:$B$102,0),),"")</f>
        <v/>
      </c>
      <c r="L84" s="199"/>
      <c r="M84" s="200"/>
      <c r="N84" s="195" t="str" cm="1">
        <f t="array" ref="N84">IFERROR(INDEX('別紙様式3-2（補助金）'!I$11:I$110,MATCH(ROW(N84)-2,$B$3:$B$102,0),),"")</f>
        <v/>
      </c>
    </row>
    <row r="85" spans="1:14" ht="18" customHeight="1">
      <c r="A85" s="191"/>
      <c r="B85" s="192" t="str">
        <f>IF(基本情報入力シート!Z122="","",COUNTIFS(基本情報入力シート!$Z$40:Z122,"&lt;60)",基本情報入力シート!$R$40:R122,基本情報入力シート!$C$18))</f>
        <v/>
      </c>
      <c r="C85" s="197"/>
      <c r="D85" s="191">
        <f>IF([2]基本情報入力シート!A121="","",[2]基本情報入力シート!A121)</f>
        <v>83</v>
      </c>
      <c r="E85" s="198"/>
      <c r="F85" s="199"/>
      <c r="G85" s="199"/>
      <c r="H85" s="199"/>
      <c r="I85" s="192" t="str" cm="1">
        <f t="array" ref="I85">IFERROR(INDEX(基本情報入力シート!$C$40:$C$139,MATCH(ROW(I85)-2,$B$3:$B$102,0),),"")</f>
        <v/>
      </c>
      <c r="J85" s="192" t="str" cm="1">
        <f t="array" ref="J85">IFERROR(INDEX(基本情報入力シート!$Y$40:$Y$139,MATCH(ROW(J85)-2,$B$3:$B$102,0),),"")</f>
        <v/>
      </c>
      <c r="K85" s="192" t="str" cm="1">
        <f t="array" ref="K85">IFERROR(INDEX(基本情報入力シート!$X$40:$X$139,MATCH(ROW(K85)-2,$B$3:$B$102,0),),"")</f>
        <v/>
      </c>
      <c r="L85" s="199"/>
      <c r="M85" s="200"/>
      <c r="N85" s="195" t="str" cm="1">
        <f t="array" ref="N85">IFERROR(INDEX('別紙様式3-2（補助金）'!I$11:I$110,MATCH(ROW(N85)-2,$B$3:$B$102,0),),"")</f>
        <v/>
      </c>
    </row>
    <row r="86" spans="1:14" ht="18" customHeight="1">
      <c r="A86" s="191"/>
      <c r="B86" s="192" t="str">
        <f>IF(基本情報入力シート!Z123="","",COUNTIFS(基本情報入力シート!$Z$40:Z123,"&lt;60)",基本情報入力シート!$R$40:R123,基本情報入力シート!$C$18))</f>
        <v/>
      </c>
      <c r="C86" s="197"/>
      <c r="D86" s="191">
        <f>IF([2]基本情報入力シート!A122="","",[2]基本情報入力シート!A122)</f>
        <v>84</v>
      </c>
      <c r="E86" s="198"/>
      <c r="F86" s="199"/>
      <c r="G86" s="199"/>
      <c r="H86" s="199"/>
      <c r="I86" s="192" t="str" cm="1">
        <f t="array" ref="I86">IFERROR(INDEX(基本情報入力シート!$C$40:$C$139,MATCH(ROW(I86)-2,$B$3:$B$102,0),),"")</f>
        <v/>
      </c>
      <c r="J86" s="192" t="str" cm="1">
        <f t="array" ref="J86">IFERROR(INDEX(基本情報入力シート!$Y$40:$Y$139,MATCH(ROW(J86)-2,$B$3:$B$102,0),),"")</f>
        <v/>
      </c>
      <c r="K86" s="192" t="str" cm="1">
        <f t="array" ref="K86">IFERROR(INDEX(基本情報入力シート!$X$40:$X$139,MATCH(ROW(K86)-2,$B$3:$B$102,0),),"")</f>
        <v/>
      </c>
      <c r="L86" s="199"/>
      <c r="M86" s="200"/>
      <c r="N86" s="195" t="str" cm="1">
        <f t="array" ref="N86">IFERROR(INDEX('別紙様式3-2（補助金）'!I$11:I$110,MATCH(ROW(N86)-2,$B$3:$B$102,0),),"")</f>
        <v/>
      </c>
    </row>
    <row r="87" spans="1:14" ht="18" customHeight="1">
      <c r="A87" s="191"/>
      <c r="B87" s="192" t="str">
        <f>IF(基本情報入力シート!Z124="","",COUNTIFS(基本情報入力シート!$Z$40:Z124,"&lt;60)",基本情報入力シート!$R$40:R124,基本情報入力シート!$C$18))</f>
        <v/>
      </c>
      <c r="C87" s="197"/>
      <c r="D87" s="191">
        <f>IF([2]基本情報入力シート!A123="","",[2]基本情報入力シート!A123)</f>
        <v>85</v>
      </c>
      <c r="E87" s="198"/>
      <c r="F87" s="199"/>
      <c r="G87" s="199"/>
      <c r="H87" s="199"/>
      <c r="I87" s="192" t="str" cm="1">
        <f t="array" ref="I87">IFERROR(INDEX(基本情報入力シート!$C$40:$C$139,MATCH(ROW(I87)-2,$B$3:$B$102,0),),"")</f>
        <v/>
      </c>
      <c r="J87" s="192" t="str" cm="1">
        <f t="array" ref="J87">IFERROR(INDEX(基本情報入力シート!$Y$40:$Y$139,MATCH(ROW(J87)-2,$B$3:$B$102,0),),"")</f>
        <v/>
      </c>
      <c r="K87" s="192" t="str" cm="1">
        <f t="array" ref="K87">IFERROR(INDEX(基本情報入力シート!$X$40:$X$139,MATCH(ROW(K87)-2,$B$3:$B$102,0),),"")</f>
        <v/>
      </c>
      <c r="L87" s="199"/>
      <c r="M87" s="200"/>
      <c r="N87" s="195" t="str" cm="1">
        <f t="array" ref="N87">IFERROR(INDEX('別紙様式3-2（補助金）'!I$11:I$110,MATCH(ROW(N87)-2,$B$3:$B$102,0),),"")</f>
        <v/>
      </c>
    </row>
    <row r="88" spans="1:14" ht="18" customHeight="1">
      <c r="A88" s="191"/>
      <c r="B88" s="192" t="str">
        <f>IF(基本情報入力シート!Z125="","",COUNTIFS(基本情報入力シート!$Z$40:Z125,"&lt;60)",基本情報入力シート!$R$40:R125,基本情報入力シート!$C$18))</f>
        <v/>
      </c>
      <c r="C88" s="197"/>
      <c r="D88" s="191">
        <f>IF([2]基本情報入力シート!A124="","",[2]基本情報入力シート!A124)</f>
        <v>86</v>
      </c>
      <c r="E88" s="198"/>
      <c r="F88" s="199"/>
      <c r="G88" s="199"/>
      <c r="H88" s="199"/>
      <c r="I88" s="192" t="str" cm="1">
        <f t="array" ref="I88">IFERROR(INDEX(基本情報入力シート!$C$40:$C$139,MATCH(ROW(I88)-2,$B$3:$B$102,0),),"")</f>
        <v/>
      </c>
      <c r="J88" s="192" t="str" cm="1">
        <f t="array" ref="J88">IFERROR(INDEX(基本情報入力シート!$Y$40:$Y$139,MATCH(ROW(J88)-2,$B$3:$B$102,0),),"")</f>
        <v/>
      </c>
      <c r="K88" s="192" t="str" cm="1">
        <f t="array" ref="K88">IFERROR(INDEX(基本情報入力シート!$X$40:$X$139,MATCH(ROW(K88)-2,$B$3:$B$102,0),),"")</f>
        <v/>
      </c>
      <c r="L88" s="199"/>
      <c r="M88" s="200"/>
      <c r="N88" s="195" t="str" cm="1">
        <f t="array" ref="N88">IFERROR(INDEX('別紙様式3-2（補助金）'!I$11:I$110,MATCH(ROW(N88)-2,$B$3:$B$102,0),),"")</f>
        <v/>
      </c>
    </row>
    <row r="89" spans="1:14" ht="18" customHeight="1">
      <c r="A89" s="201"/>
      <c r="B89" s="192" t="str">
        <f>IF(基本情報入力シート!Z126="","",COUNTIFS(基本情報入力シート!$Z$40:Z126,"&lt;60)",基本情報入力シート!$R$40:R126,基本情報入力シート!$C$18))</f>
        <v/>
      </c>
      <c r="C89" s="202"/>
      <c r="D89" s="191">
        <f>IF([2]基本情報入力シート!A125="","",[2]基本情報入力シート!A125)</f>
        <v>87</v>
      </c>
      <c r="E89" s="198"/>
      <c r="F89" s="199"/>
      <c r="G89" s="199"/>
      <c r="H89" s="199"/>
      <c r="I89" s="192" t="str" cm="1">
        <f t="array" ref="I89">IFERROR(INDEX(基本情報入力シート!$C$40:$C$139,MATCH(ROW(I89)-2,$B$3:$B$102,0),),"")</f>
        <v/>
      </c>
      <c r="J89" s="192" t="str" cm="1">
        <f t="array" ref="J89">IFERROR(INDEX(基本情報入力シート!$Y$40:$Y$139,MATCH(ROW(J89)-2,$B$3:$B$102,0),),"")</f>
        <v/>
      </c>
      <c r="K89" s="192" t="str" cm="1">
        <f t="array" ref="K89">IFERROR(INDEX(基本情報入力シート!$X$40:$X$139,MATCH(ROW(K89)-2,$B$3:$B$102,0),),"")</f>
        <v/>
      </c>
      <c r="L89" s="199"/>
      <c r="M89" s="200"/>
      <c r="N89" s="195" t="str" cm="1">
        <f t="array" ref="N89">IFERROR(INDEX('別紙様式3-2（補助金）'!I$11:I$110,MATCH(ROW(N89)-2,$B$3:$B$102,0),),"")</f>
        <v/>
      </c>
    </row>
    <row r="90" spans="1:14" ht="18" customHeight="1">
      <c r="A90" s="191"/>
      <c r="B90" s="192" t="str">
        <f>IF(基本情報入力シート!Z127="","",COUNTIFS(基本情報入力シート!$Z$40:Z127,"&lt;60)",基本情報入力シート!$R$40:R127,基本情報入力シート!$C$18))</f>
        <v/>
      </c>
      <c r="C90" s="197"/>
      <c r="D90" s="191">
        <f>IF([2]基本情報入力シート!A126="","",[2]基本情報入力シート!A126)</f>
        <v>88</v>
      </c>
      <c r="E90" s="198"/>
      <c r="F90" s="199"/>
      <c r="G90" s="199"/>
      <c r="H90" s="199"/>
      <c r="I90" s="192" t="str" cm="1">
        <f t="array" ref="I90">IFERROR(INDEX(基本情報入力シート!$C$40:$C$139,MATCH(ROW(I90)-2,$B$3:$B$102,0),),"")</f>
        <v/>
      </c>
      <c r="J90" s="192" t="str" cm="1">
        <f t="array" ref="J90">IFERROR(INDEX(基本情報入力シート!$Y$40:$Y$139,MATCH(ROW(J90)-2,$B$3:$B$102,0),),"")</f>
        <v/>
      </c>
      <c r="K90" s="192" t="str" cm="1">
        <f t="array" ref="K90">IFERROR(INDEX(基本情報入力シート!$X$40:$X$139,MATCH(ROW(K90)-2,$B$3:$B$102,0),),"")</f>
        <v/>
      </c>
      <c r="L90" s="199"/>
      <c r="M90" s="200"/>
      <c r="N90" s="195" t="str" cm="1">
        <f t="array" ref="N90">IFERROR(INDEX('別紙様式3-2（補助金）'!I$11:I$110,MATCH(ROW(N90)-2,$B$3:$B$102,0),),"")</f>
        <v/>
      </c>
    </row>
    <row r="91" spans="1:14" ht="18" customHeight="1">
      <c r="A91" s="191"/>
      <c r="B91" s="192" t="str">
        <f>IF(基本情報入力シート!Z128="","",COUNTIFS(基本情報入力シート!$Z$40:Z128,"&lt;60)",基本情報入力シート!$R$40:R128,基本情報入力シート!$C$18))</f>
        <v/>
      </c>
      <c r="C91" s="197"/>
      <c r="D91" s="191">
        <f>IF([2]基本情報入力シート!A127="","",[2]基本情報入力シート!A127)</f>
        <v>89</v>
      </c>
      <c r="E91" s="198"/>
      <c r="F91" s="199"/>
      <c r="G91" s="199"/>
      <c r="H91" s="199"/>
      <c r="I91" s="192" t="str" cm="1">
        <f t="array" ref="I91">IFERROR(INDEX(基本情報入力シート!$C$40:$C$139,MATCH(ROW(I91)-2,$B$3:$B$102,0),),"")</f>
        <v/>
      </c>
      <c r="J91" s="192" t="str" cm="1">
        <f t="array" ref="J91">IFERROR(INDEX(基本情報入力シート!$Y$40:$Y$139,MATCH(ROW(J91)-2,$B$3:$B$102,0),),"")</f>
        <v/>
      </c>
      <c r="K91" s="192" t="str" cm="1">
        <f t="array" ref="K91">IFERROR(INDEX(基本情報入力シート!$X$40:$X$139,MATCH(ROW(K91)-2,$B$3:$B$102,0),),"")</f>
        <v/>
      </c>
      <c r="L91" s="199"/>
      <c r="M91" s="200"/>
      <c r="N91" s="195" t="str" cm="1">
        <f t="array" ref="N91">IFERROR(INDEX('別紙様式3-2（補助金）'!I$11:I$110,MATCH(ROW(N91)-2,$B$3:$B$102,0),),"")</f>
        <v/>
      </c>
    </row>
    <row r="92" spans="1:14" ht="18" customHeight="1">
      <c r="A92" s="191"/>
      <c r="B92" s="192" t="str">
        <f>IF(基本情報入力シート!Z129="","",COUNTIFS(基本情報入力シート!$Z$40:Z129,"&lt;60)",基本情報入力シート!$R$40:R129,基本情報入力シート!$C$18))</f>
        <v/>
      </c>
      <c r="C92" s="197"/>
      <c r="D92" s="191">
        <f>IF([2]基本情報入力シート!A128="","",[2]基本情報入力シート!A128)</f>
        <v>90</v>
      </c>
      <c r="E92" s="198"/>
      <c r="F92" s="199"/>
      <c r="G92" s="199"/>
      <c r="H92" s="199"/>
      <c r="I92" s="192" t="str" cm="1">
        <f t="array" ref="I92">IFERROR(INDEX(基本情報入力シート!$C$40:$C$139,MATCH(ROW(I92)-2,$B$3:$B$102,0),),"")</f>
        <v/>
      </c>
      <c r="J92" s="192" t="str" cm="1">
        <f t="array" ref="J92">IFERROR(INDEX(基本情報入力シート!$Y$40:$Y$139,MATCH(ROW(J92)-2,$B$3:$B$102,0),),"")</f>
        <v/>
      </c>
      <c r="K92" s="192" t="str" cm="1">
        <f t="array" ref="K92">IFERROR(INDEX(基本情報入力シート!$X$40:$X$139,MATCH(ROW(K92)-2,$B$3:$B$102,0),),"")</f>
        <v/>
      </c>
      <c r="L92" s="199"/>
      <c r="M92" s="200"/>
      <c r="N92" s="195" t="str" cm="1">
        <f t="array" ref="N92">IFERROR(INDEX('別紙様式3-2（補助金）'!I$11:I$110,MATCH(ROW(N92)-2,$B$3:$B$102,0),),"")</f>
        <v/>
      </c>
    </row>
    <row r="93" spans="1:14" ht="18" customHeight="1">
      <c r="A93" s="191"/>
      <c r="B93" s="192" t="str">
        <f>IF(基本情報入力シート!Z130="","",COUNTIFS(基本情報入力シート!$Z$40:Z130,"&lt;60)",基本情報入力シート!$R$40:R130,基本情報入力シート!$C$18))</f>
        <v/>
      </c>
      <c r="C93" s="197"/>
      <c r="D93" s="191">
        <f>IF([2]基本情報入力シート!A129="","",[2]基本情報入力シート!A129)</f>
        <v>91</v>
      </c>
      <c r="E93" s="198"/>
      <c r="F93" s="199"/>
      <c r="G93" s="199"/>
      <c r="H93" s="199"/>
      <c r="I93" s="192" t="str" cm="1">
        <f t="array" ref="I93">IFERROR(INDEX(基本情報入力シート!$C$40:$C$139,MATCH(ROW(I93)-2,$B$3:$B$102,0),),"")</f>
        <v/>
      </c>
      <c r="J93" s="192" t="str" cm="1">
        <f t="array" ref="J93">IFERROR(INDEX(基本情報入力シート!$Y$40:$Y$139,MATCH(ROW(J93)-2,$B$3:$B$102,0),),"")</f>
        <v/>
      </c>
      <c r="K93" s="192" t="str" cm="1">
        <f t="array" ref="K93">IFERROR(INDEX(基本情報入力シート!$X$40:$X$139,MATCH(ROW(K93)-2,$B$3:$B$102,0),),"")</f>
        <v/>
      </c>
      <c r="L93" s="199"/>
      <c r="M93" s="200"/>
      <c r="N93" s="195" t="str" cm="1">
        <f t="array" ref="N93">IFERROR(INDEX('別紙様式3-2（補助金）'!I$11:I$110,MATCH(ROW(N93)-2,$B$3:$B$102,0),),"")</f>
        <v/>
      </c>
    </row>
    <row r="94" spans="1:14" ht="18" customHeight="1">
      <c r="A94" s="191"/>
      <c r="B94" s="192" t="str">
        <f>IF(基本情報入力シート!Z131="","",COUNTIFS(基本情報入力シート!$Z$40:Z131,"&lt;60)",基本情報入力シート!$R$40:R131,基本情報入力シート!$C$18))</f>
        <v/>
      </c>
      <c r="C94" s="197"/>
      <c r="D94" s="191">
        <f>IF([2]基本情報入力シート!A130="","",[2]基本情報入力シート!A130)</f>
        <v>92</v>
      </c>
      <c r="E94" s="198"/>
      <c r="F94" s="199"/>
      <c r="G94" s="199"/>
      <c r="H94" s="199"/>
      <c r="I94" s="192" t="str" cm="1">
        <f t="array" ref="I94">IFERROR(INDEX(基本情報入力シート!$C$40:$C$139,MATCH(ROW(I94)-2,$B$3:$B$102,0),),"")</f>
        <v/>
      </c>
      <c r="J94" s="192" t="str" cm="1">
        <f t="array" ref="J94">IFERROR(INDEX(基本情報入力シート!$Y$40:$Y$139,MATCH(ROW(J94)-2,$B$3:$B$102,0),),"")</f>
        <v/>
      </c>
      <c r="K94" s="192" t="str" cm="1">
        <f t="array" ref="K94">IFERROR(INDEX(基本情報入力シート!$X$40:$X$139,MATCH(ROW(K94)-2,$B$3:$B$102,0),),"")</f>
        <v/>
      </c>
      <c r="L94" s="199"/>
      <c r="M94" s="200"/>
      <c r="N94" s="195" t="str" cm="1">
        <f t="array" ref="N94">IFERROR(INDEX('別紙様式3-2（補助金）'!I$11:I$110,MATCH(ROW(N94)-2,$B$3:$B$102,0),),"")</f>
        <v/>
      </c>
    </row>
    <row r="95" spans="1:14" ht="18" customHeight="1">
      <c r="A95" s="191"/>
      <c r="B95" s="192" t="str">
        <f>IF(基本情報入力シート!Z132="","",COUNTIFS(基本情報入力シート!$Z$40:Z132,"&lt;60)",基本情報入力シート!$R$40:R132,基本情報入力シート!$C$18))</f>
        <v/>
      </c>
      <c r="C95" s="197"/>
      <c r="D95" s="191">
        <f>IF([2]基本情報入力シート!A131="","",[2]基本情報入力シート!A131)</f>
        <v>93</v>
      </c>
      <c r="E95" s="198"/>
      <c r="F95" s="199"/>
      <c r="G95" s="199"/>
      <c r="H95" s="199"/>
      <c r="I95" s="192" t="str" cm="1">
        <f t="array" ref="I95">IFERROR(INDEX(基本情報入力シート!$C$40:$C$139,MATCH(ROW(I95)-2,$B$3:$B$102,0),),"")</f>
        <v/>
      </c>
      <c r="J95" s="192" t="str" cm="1">
        <f t="array" ref="J95">IFERROR(INDEX(基本情報入力シート!$Y$40:$Y$139,MATCH(ROW(J95)-2,$B$3:$B$102,0),),"")</f>
        <v/>
      </c>
      <c r="K95" s="192" t="str" cm="1">
        <f t="array" ref="K95">IFERROR(INDEX(基本情報入力シート!$X$40:$X$139,MATCH(ROW(K95)-2,$B$3:$B$102,0),),"")</f>
        <v/>
      </c>
      <c r="L95" s="199"/>
      <c r="M95" s="200"/>
      <c r="N95" s="195" t="str" cm="1">
        <f t="array" ref="N95">IFERROR(INDEX('別紙様式3-2（補助金）'!I$11:I$110,MATCH(ROW(N95)-2,$B$3:$B$102,0),),"")</f>
        <v/>
      </c>
    </row>
    <row r="96" spans="1:14" ht="18" customHeight="1">
      <c r="A96" s="191"/>
      <c r="B96" s="192" t="str">
        <f>IF(基本情報入力シート!Z133="","",COUNTIFS(基本情報入力シート!$Z$40:Z133,"&lt;60)",基本情報入力シート!$R$40:R133,基本情報入力シート!$C$18))</f>
        <v/>
      </c>
      <c r="C96" s="197"/>
      <c r="D96" s="191">
        <f>IF([2]基本情報入力シート!A132="","",[2]基本情報入力シート!A132)</f>
        <v>94</v>
      </c>
      <c r="E96" s="198"/>
      <c r="F96" s="199"/>
      <c r="G96" s="199"/>
      <c r="H96" s="199"/>
      <c r="I96" s="192" t="str" cm="1">
        <f t="array" ref="I96">IFERROR(INDEX(基本情報入力シート!$C$40:$C$139,MATCH(ROW(I96)-2,$B$3:$B$102,0),),"")</f>
        <v/>
      </c>
      <c r="J96" s="192" t="str" cm="1">
        <f t="array" ref="J96">IFERROR(INDEX(基本情報入力シート!$Y$40:$Y$139,MATCH(ROW(J96)-2,$B$3:$B$102,0),),"")</f>
        <v/>
      </c>
      <c r="K96" s="192" t="str" cm="1">
        <f t="array" ref="K96">IFERROR(INDEX(基本情報入力シート!$X$40:$X$139,MATCH(ROW(K96)-2,$B$3:$B$102,0),),"")</f>
        <v/>
      </c>
      <c r="L96" s="199"/>
      <c r="M96" s="200"/>
      <c r="N96" s="195" t="str" cm="1">
        <f t="array" ref="N96">IFERROR(INDEX('別紙様式3-2（補助金）'!I$11:I$110,MATCH(ROW(N96)-2,$B$3:$B$102,0),),"")</f>
        <v/>
      </c>
    </row>
    <row r="97" spans="1:14" ht="18" customHeight="1">
      <c r="A97" s="191"/>
      <c r="B97" s="192" t="str">
        <f>IF(基本情報入力シート!Z134="","",COUNTIFS(基本情報入力シート!$Z$40:Z134,"&lt;60)",基本情報入力シート!$R$40:R134,基本情報入力シート!$C$18))</f>
        <v/>
      </c>
      <c r="C97" s="197"/>
      <c r="D97" s="191">
        <f>IF([2]基本情報入力シート!A133="","",[2]基本情報入力シート!A133)</f>
        <v>95</v>
      </c>
      <c r="E97" s="198"/>
      <c r="F97" s="199"/>
      <c r="G97" s="199"/>
      <c r="H97" s="199"/>
      <c r="I97" s="192" t="str" cm="1">
        <f t="array" ref="I97">IFERROR(INDEX(基本情報入力シート!$C$40:$C$139,MATCH(ROW(I97)-2,$B$3:$B$102,0),),"")</f>
        <v/>
      </c>
      <c r="J97" s="192" t="str" cm="1">
        <f t="array" ref="J97">IFERROR(INDEX(基本情報入力シート!$Y$40:$Y$139,MATCH(ROW(J97)-2,$B$3:$B$102,0),),"")</f>
        <v/>
      </c>
      <c r="K97" s="192" t="str" cm="1">
        <f t="array" ref="K97">IFERROR(INDEX(基本情報入力シート!$X$40:$X$139,MATCH(ROW(K97)-2,$B$3:$B$102,0),),"")</f>
        <v/>
      </c>
      <c r="L97" s="199"/>
      <c r="M97" s="200"/>
      <c r="N97" s="195" t="str" cm="1">
        <f t="array" ref="N97">IFERROR(INDEX('別紙様式3-2（補助金）'!I$11:I$110,MATCH(ROW(N97)-2,$B$3:$B$102,0),),"")</f>
        <v/>
      </c>
    </row>
    <row r="98" spans="1:14" ht="18" customHeight="1">
      <c r="A98" s="191"/>
      <c r="B98" s="192" t="str">
        <f>IF(基本情報入力シート!Z135="","",COUNTIFS(基本情報入力シート!$Z$40:Z135,"&lt;60)",基本情報入力シート!$R$40:R135,基本情報入力シート!$C$18))</f>
        <v/>
      </c>
      <c r="C98" s="197"/>
      <c r="D98" s="191">
        <f>IF([2]基本情報入力シート!A134="","",[2]基本情報入力シート!A134)</f>
        <v>96</v>
      </c>
      <c r="E98" s="198"/>
      <c r="F98" s="199"/>
      <c r="G98" s="199"/>
      <c r="H98" s="199"/>
      <c r="I98" s="192" t="str" cm="1">
        <f t="array" ref="I98">IFERROR(INDEX(基本情報入力シート!$C$40:$C$139,MATCH(ROW(I98)-2,$B$3:$B$102,0),),"")</f>
        <v/>
      </c>
      <c r="J98" s="192" t="str" cm="1">
        <f t="array" ref="J98">IFERROR(INDEX(基本情報入力シート!$Y$40:$Y$139,MATCH(ROW(J98)-2,$B$3:$B$102,0),),"")</f>
        <v/>
      </c>
      <c r="K98" s="192" t="str" cm="1">
        <f t="array" ref="K98">IFERROR(INDEX(基本情報入力シート!$X$40:$X$139,MATCH(ROW(K98)-2,$B$3:$B$102,0),),"")</f>
        <v/>
      </c>
      <c r="L98" s="199"/>
      <c r="M98" s="200"/>
      <c r="N98" s="195" t="str" cm="1">
        <f t="array" ref="N98">IFERROR(INDEX('別紙様式3-2（補助金）'!I$11:I$110,MATCH(ROW(N98)-2,$B$3:$B$102,0),),"")</f>
        <v/>
      </c>
    </row>
    <row r="99" spans="1:14" ht="18" customHeight="1">
      <c r="A99" s="191"/>
      <c r="B99" s="192" t="str">
        <f>IF(基本情報入力シート!Z136="","",COUNTIFS(基本情報入力シート!$Z$40:Z136,"&lt;60)",基本情報入力シート!$R$40:R136,基本情報入力シート!$C$18))</f>
        <v/>
      </c>
      <c r="C99" s="197"/>
      <c r="D99" s="191">
        <f>IF([2]基本情報入力シート!A135="","",[2]基本情報入力シート!A135)</f>
        <v>97</v>
      </c>
      <c r="E99" s="198"/>
      <c r="F99" s="199"/>
      <c r="G99" s="199"/>
      <c r="H99" s="199"/>
      <c r="I99" s="192" t="str" cm="1">
        <f t="array" ref="I99">IFERROR(INDEX(基本情報入力シート!$C$40:$C$139,MATCH(ROW(I99)-2,$B$3:$B$102,0),),"")</f>
        <v/>
      </c>
      <c r="J99" s="192" t="str" cm="1">
        <f t="array" ref="J99">IFERROR(INDEX(基本情報入力シート!$Y$40:$Y$139,MATCH(ROW(J99)-2,$B$3:$B$102,0),),"")</f>
        <v/>
      </c>
      <c r="K99" s="192" t="str" cm="1">
        <f t="array" ref="K99">IFERROR(INDEX(基本情報入力シート!$X$40:$X$139,MATCH(ROW(K99)-2,$B$3:$B$102,0),),"")</f>
        <v/>
      </c>
      <c r="L99" s="199"/>
      <c r="M99" s="200"/>
      <c r="N99" s="195" t="str" cm="1">
        <f t="array" ref="N99">IFERROR(INDEX('別紙様式3-2（補助金）'!I$11:I$110,MATCH(ROW(N99)-2,$B$3:$B$102,0),),"")</f>
        <v/>
      </c>
    </row>
    <row r="100" spans="1:14" ht="18" customHeight="1">
      <c r="A100" s="191"/>
      <c r="B100" s="192" t="str">
        <f>IF(基本情報入力シート!Z137="","",COUNTIFS(基本情報入力シート!$Z$40:Z137,"&lt;60)",基本情報入力シート!$R$40:R137,基本情報入力シート!$C$18))</f>
        <v/>
      </c>
      <c r="C100" s="197"/>
      <c r="D100" s="191">
        <f>IF([2]基本情報入力シート!A136="","",[2]基本情報入力シート!A136)</f>
        <v>98</v>
      </c>
      <c r="E100" s="198"/>
      <c r="F100" s="199"/>
      <c r="G100" s="199"/>
      <c r="H100" s="199"/>
      <c r="I100" s="192" t="str" cm="1">
        <f t="array" ref="I100">IFERROR(INDEX(基本情報入力シート!$C$40:$C$139,MATCH(ROW(I100)-2,$B$3:$B$102,0),),"")</f>
        <v/>
      </c>
      <c r="J100" s="192" t="str" cm="1">
        <f t="array" ref="J100">IFERROR(INDEX(基本情報入力シート!$Y$40:$Y$139,MATCH(ROW(J100)-2,$B$3:$B$102,0),),"")</f>
        <v/>
      </c>
      <c r="K100" s="192" t="str" cm="1">
        <f t="array" ref="K100">IFERROR(INDEX(基本情報入力シート!$X$40:$X$139,MATCH(ROW(K100)-2,$B$3:$B$102,0),),"")</f>
        <v/>
      </c>
      <c r="L100" s="199"/>
      <c r="M100" s="200"/>
      <c r="N100" s="195" t="str" cm="1">
        <f t="array" ref="N100">IFERROR(INDEX('別紙様式3-2（補助金）'!I$11:I$110,MATCH(ROW(N100)-2,$B$3:$B$102,0),),"")</f>
        <v/>
      </c>
    </row>
    <row r="101" spans="1:14" ht="18" customHeight="1">
      <c r="A101" s="191"/>
      <c r="B101" s="192" t="str">
        <f>IF(基本情報入力シート!Z138="","",COUNTIFS(基本情報入力シート!$Z$40:Z138,"&lt;60)",基本情報入力シート!$R$40:R138,基本情報入力シート!$C$18))</f>
        <v/>
      </c>
      <c r="C101" s="197"/>
      <c r="D101" s="191">
        <f>IF([2]基本情報入力シート!A137="","",[2]基本情報入力シート!A137)</f>
        <v>99</v>
      </c>
      <c r="E101" s="198"/>
      <c r="F101" s="199"/>
      <c r="G101" s="199"/>
      <c r="H101" s="199"/>
      <c r="I101" s="192" t="str" cm="1">
        <f t="array" ref="I101">IFERROR(INDEX(基本情報入力シート!$C$40:$C$139,MATCH(ROW(I101)-2,$B$3:$B$102,0),),"")</f>
        <v/>
      </c>
      <c r="J101" s="192" t="str" cm="1">
        <f t="array" ref="J101">IFERROR(INDEX(基本情報入力シート!$Y$40:$Y$139,MATCH(ROW(J101)-2,$B$3:$B$102,0),),"")</f>
        <v/>
      </c>
      <c r="K101" s="192" t="str" cm="1">
        <f t="array" ref="K101">IFERROR(INDEX(基本情報入力シート!$X$40:$X$139,MATCH(ROW(K101)-2,$B$3:$B$102,0),),"")</f>
        <v/>
      </c>
      <c r="L101" s="199"/>
      <c r="M101" s="200"/>
      <c r="N101" s="195" t="str" cm="1">
        <f t="array" ref="N101">IFERROR(INDEX('別紙様式3-2（補助金）'!I$11:I$110,MATCH(ROW(N101)-2,$B$3:$B$102,0),),"")</f>
        <v/>
      </c>
    </row>
    <row r="102" spans="1:14" ht="18" customHeight="1">
      <c r="A102" s="191"/>
      <c r="B102" s="192" t="str">
        <f>IF(基本情報入力シート!Z139="","",COUNTIFS(基本情報入力シート!$Z$40:Z139,"&lt;60)",基本情報入力シート!$R$40:R139,基本情報入力シート!$C$18))</f>
        <v/>
      </c>
      <c r="C102" s="197"/>
      <c r="D102" s="191">
        <f>IF([2]基本情報入力シート!A138="","",[2]基本情報入力シート!A138)</f>
        <v>100</v>
      </c>
      <c r="E102" s="198"/>
      <c r="F102" s="199"/>
      <c r="G102" s="199"/>
      <c r="H102" s="199"/>
      <c r="I102" s="192" t="str" cm="1">
        <f t="array" ref="I102">IFERROR(INDEX(基本情報入力シート!$C$40:$C$139,MATCH(ROW(I102)-2,$B$3:$B$102,0),),"")</f>
        <v/>
      </c>
      <c r="J102" s="192" t="str" cm="1">
        <f t="array" ref="J102">IFERROR(INDEX(基本情報入力シート!$Y$40:$Y$139,MATCH(ROW(J102)-2,$B$3:$B$102,0),),"")</f>
        <v/>
      </c>
      <c r="K102" s="192" t="str" cm="1">
        <f t="array" ref="K102">IFERROR(INDEX(基本情報入力シート!$X$40:$X$139,MATCH(ROW(K102)-2,$B$3:$B$102,0),),"")</f>
        <v/>
      </c>
      <c r="L102" s="199"/>
      <c r="M102" s="200"/>
      <c r="N102" s="195" t="str" cm="1">
        <f t="array" ref="N102">IFERROR(INDEX('別紙様式3-2（補助金）'!I$11:I$110,MATCH(ROW(N102)-2,$B$3:$B$102,0),),"")</f>
        <v/>
      </c>
    </row>
  </sheetData>
  <sheetProtection selectLockedCells="1" selectUnlockedCells="1"/>
  <autoFilter ref="A2:N102" xr:uid="{7EB01B91-4678-4DDC-B815-C6A029074191}"/>
  <mergeCells count="14">
    <mergeCell ref="G1:G2"/>
    <mergeCell ref="H1:H2"/>
    <mergeCell ref="A1:A2"/>
    <mergeCell ref="B1:B2"/>
    <mergeCell ref="C1:C2"/>
    <mergeCell ref="D1:D2"/>
    <mergeCell ref="E1:E2"/>
    <mergeCell ref="F1:F2"/>
    <mergeCell ref="N1:N2"/>
    <mergeCell ref="I1:I2"/>
    <mergeCell ref="J1:J2"/>
    <mergeCell ref="K1:K2"/>
    <mergeCell ref="L1:L2"/>
    <mergeCell ref="M1:M2"/>
  </mergeCells>
  <phoneticPr fontId="5"/>
  <printOptions horizontalCentered="1"/>
  <pageMargins left="0.39370078740157483" right="0.39370078740157483" top="0.59055118110236227" bottom="0.59055118110236227" header="0.31496062992125984" footer="0.31496062992125984"/>
  <pageSetup paperSize="9" scale="5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0079-D8DF-4C2E-A1E9-34A87018681C}">
  <sheetPr>
    <pageSetUpPr fitToPage="1"/>
  </sheetPr>
  <dimension ref="A1:N102"/>
  <sheetViews>
    <sheetView view="pageBreakPreview" zoomScaleNormal="100" zoomScaleSheetLayoutView="100" workbookViewId="0">
      <pane xSplit="5" ySplit="2" topLeftCell="H3" activePane="bottomRight" state="frozen"/>
      <selection activeCell="C3" sqref="C3"/>
      <selection pane="topRight" activeCell="C3" sqref="C3"/>
      <selection pane="bottomLeft" activeCell="C3" sqref="C3"/>
      <selection pane="bottomRight" activeCell="J4" sqref="J4"/>
    </sheetView>
  </sheetViews>
  <sheetFormatPr defaultColWidth="9.6640625" defaultRowHeight="13.2"/>
  <cols>
    <col min="1" max="1" width="4.6640625" style="190" customWidth="1"/>
    <col min="2" max="2" width="4.5546875" style="196" customWidth="1"/>
    <col min="3" max="3" width="6.33203125" style="203" customWidth="1"/>
    <col min="4" max="4" width="5.109375" style="190" customWidth="1"/>
    <col min="5" max="5" width="35.5546875" style="196" customWidth="1"/>
    <col min="6" max="6" width="16" style="196" customWidth="1"/>
    <col min="7" max="7" width="13.77734375" style="196" customWidth="1"/>
    <col min="8" max="8" width="39.109375" style="204" customWidth="1"/>
    <col min="9" max="9" width="13.77734375" style="196" customWidth="1"/>
    <col min="10" max="10" width="22.88671875" style="196" customWidth="1"/>
    <col min="11" max="11" width="29.33203125" style="205" customWidth="1"/>
    <col min="12" max="12" width="16" style="206" customWidth="1"/>
    <col min="13" max="14" width="14.109375" style="207" customWidth="1"/>
    <col min="15" max="16384" width="9.6640625" style="196"/>
  </cols>
  <sheetData>
    <row r="1" spans="1:14" s="190" customFormat="1" ht="45" customHeight="1">
      <c r="A1" s="486" t="s">
        <v>1955</v>
      </c>
      <c r="B1" s="486" t="s">
        <v>1956</v>
      </c>
      <c r="C1" s="489" t="s">
        <v>1957</v>
      </c>
      <c r="D1" s="491" t="s">
        <v>1958</v>
      </c>
      <c r="E1" s="476" t="s">
        <v>1959</v>
      </c>
      <c r="F1" s="474" t="s">
        <v>1960</v>
      </c>
      <c r="G1" s="476" t="s">
        <v>1961</v>
      </c>
      <c r="H1" s="484" t="s">
        <v>18</v>
      </c>
      <c r="I1" s="474" t="s">
        <v>1962</v>
      </c>
      <c r="J1" s="476" t="s">
        <v>1963</v>
      </c>
      <c r="K1" s="478" t="s">
        <v>1964</v>
      </c>
      <c r="L1" s="480" t="s">
        <v>1968</v>
      </c>
      <c r="M1" s="482" t="s">
        <v>1966</v>
      </c>
      <c r="N1" s="472" t="s">
        <v>1967</v>
      </c>
    </row>
    <row r="2" spans="1:14" s="190" customFormat="1" ht="45" customHeight="1">
      <c r="A2" s="487"/>
      <c r="B2" s="488"/>
      <c r="C2" s="490"/>
      <c r="D2" s="492"/>
      <c r="E2" s="477"/>
      <c r="F2" s="475"/>
      <c r="G2" s="477"/>
      <c r="H2" s="485"/>
      <c r="I2" s="475"/>
      <c r="J2" s="477"/>
      <c r="K2" s="479"/>
      <c r="L2" s="481"/>
      <c r="M2" s="483"/>
      <c r="N2" s="473"/>
    </row>
    <row r="3" spans="1:14" ht="18" customHeight="1">
      <c r="A3" s="191"/>
      <c r="B3" s="192" t="str">
        <f>IF(基本情報入力シート!Z40="","",COUNTIFS(基本情報入力シート!$Z$40:Z40,"&gt;60)",基本情報入力シート!$R$40:R40,基本情報入力シート!$C$18))</f>
        <v/>
      </c>
      <c r="C3" s="193"/>
      <c r="D3" s="191">
        <v>1</v>
      </c>
      <c r="E3" s="194" t="str">
        <f>IF(基本情報入力シート!M23="","",基本情報入力シート!M23)</f>
        <v/>
      </c>
      <c r="F3" s="194" t="str">
        <f>IF(基本情報入力シート!M27="","",基本情報入力シート!M27)</f>
        <v/>
      </c>
      <c r="G3" s="194" t="str">
        <f>IF(基本情報入力シート!M28="","",基本情報入力シート!M28)</f>
        <v/>
      </c>
      <c r="H3" s="194" t="str">
        <f>IF(基本情報入力シート!M25="","",基本情報入力シート!M25&amp;基本情報入力シート!M26)</f>
        <v/>
      </c>
      <c r="I3" s="192" t="str" cm="1">
        <f t="array" ref="I3">IFERROR(INDEX(基本情報入力シート!$C$40:$C$139,MATCH(ROW(I3)-2,$B$3:$B$102,0),),"")</f>
        <v/>
      </c>
      <c r="J3" s="192" t="str" cm="1">
        <f t="array" ref="J3">IFERROR(INDEX(基本情報入力シート!$Y$40:$Y$139,MATCH(ROW(J3)-2,$B$3:$B$102,0),),"")</f>
        <v/>
      </c>
      <c r="K3" s="192" t="str" cm="1">
        <f t="array" ref="K3">IFERROR(INDEX(基本情報入力シート!$X$40:$X$139,MATCH(ROW(K3)-2,$B$3:$B$102,0),),"")</f>
        <v/>
      </c>
      <c r="L3" s="194" t="str">
        <f>IF('第３号様式（児実績報告書）'!U4="","",'第３号様式（児実績報告書）'!U4)</f>
        <v>令和7年月日</v>
      </c>
      <c r="M3" s="195">
        <f>SUBTOTAL(9,N3:N102)</f>
        <v>0</v>
      </c>
      <c r="N3" s="195" t="str" cm="1">
        <f t="array" ref="N3">IFERROR(INDEX('別紙様式3-2（補助金）'!I$11:I$110,MATCH(ROW(N3)-2,$B$3:$B$102,0),),"")</f>
        <v/>
      </c>
    </row>
    <row r="4" spans="1:14" ht="18" customHeight="1">
      <c r="A4" s="191"/>
      <c r="B4" s="192" t="str">
        <f>IF(基本情報入力シート!Z41="","",COUNTIFS(基本情報入力シート!$Z$40:Z41,"&gt;60)",基本情報入力シート!$R$40:R41,基本情報入力シート!$C$18))</f>
        <v/>
      </c>
      <c r="C4" s="197"/>
      <c r="D4" s="191">
        <f>IF([2]基本情報入力シート!A40="","",[2]基本情報入力シート!A40)</f>
        <v>2</v>
      </c>
      <c r="E4" s="198"/>
      <c r="F4" s="199"/>
      <c r="G4" s="199"/>
      <c r="H4" s="199"/>
      <c r="I4" s="192" t="str" cm="1">
        <f t="array" ref="I4">IFERROR(INDEX(基本情報入力シート!$C$40:$C$139,MATCH(ROW(I4)-2,$B$3:$B$102,0),),"")</f>
        <v/>
      </c>
      <c r="J4" s="192" t="str" cm="1">
        <f t="array" ref="J4">IFERROR(INDEX(基本情報入力シート!$Y$40:$Y$139,MATCH(ROW(J4)-2,$B$3:$B$102,0),),"")</f>
        <v/>
      </c>
      <c r="K4" s="192" t="str" cm="1">
        <f t="array" ref="K4">IFERROR(INDEX(基本情報入力シート!$X$40:$X$139,MATCH(ROW(K4)-2,$B$3:$B$102,0),),"")</f>
        <v/>
      </c>
      <c r="L4" s="199"/>
      <c r="M4" s="200"/>
      <c r="N4" s="195" t="str" cm="1">
        <f t="array" ref="N4">IFERROR(INDEX('別紙様式3-2（補助金）'!I$11:I$110,MATCH(ROW(N4)-2,$B$3:$B$102,0),),"")</f>
        <v/>
      </c>
    </row>
    <row r="5" spans="1:14" ht="18" customHeight="1">
      <c r="A5" s="191"/>
      <c r="B5" s="192" t="str">
        <f>IF(基本情報入力シート!Z42="","",COUNTIFS(基本情報入力シート!$Z$40:Z42,"&gt;60)",基本情報入力シート!$R$40:R42,基本情報入力シート!$C$18))</f>
        <v/>
      </c>
      <c r="C5" s="197"/>
      <c r="D5" s="191">
        <f>IF([2]基本情報入力シート!A41="","",[2]基本情報入力シート!A41)</f>
        <v>3</v>
      </c>
      <c r="E5" s="198"/>
      <c r="F5" s="199"/>
      <c r="G5" s="199"/>
      <c r="H5" s="199"/>
      <c r="I5" s="192" t="str" cm="1">
        <f t="array" ref="I5">IFERROR(INDEX(基本情報入力シート!$C$40:$C$139,MATCH(ROW(I5)-2,$B$3:$B$102,0),),"")</f>
        <v/>
      </c>
      <c r="J5" s="192" t="str" cm="1">
        <f t="array" ref="J5">IFERROR(INDEX(基本情報入力シート!$Y$40:$Y$139,MATCH(ROW(J5)-2,$B$3:$B$102,0),),"")</f>
        <v/>
      </c>
      <c r="K5" s="192" t="str" cm="1">
        <f t="array" ref="K5">IFERROR(INDEX(基本情報入力シート!$X$40:$X$139,MATCH(ROW(K5)-2,$B$3:$B$102,0),),"")</f>
        <v/>
      </c>
      <c r="L5" s="199"/>
      <c r="M5" s="200"/>
      <c r="N5" s="195" t="str" cm="1">
        <f t="array" ref="N5">IFERROR(INDEX('別紙様式3-2（補助金）'!I$11:I$110,MATCH(ROW(N5)-2,$B$3:$B$102,0),),"")</f>
        <v/>
      </c>
    </row>
    <row r="6" spans="1:14" ht="18" customHeight="1">
      <c r="A6" s="191"/>
      <c r="B6" s="192" t="str">
        <f>IF(基本情報入力シート!Z43="","",COUNTIFS(基本情報入力シート!$Z$40:Z43,"&gt;60)",基本情報入力シート!$R$40:R43,基本情報入力シート!$C$18))</f>
        <v/>
      </c>
      <c r="C6" s="197"/>
      <c r="D6" s="191">
        <f>IF([2]基本情報入力シート!A42="","",[2]基本情報入力シート!A42)</f>
        <v>4</v>
      </c>
      <c r="E6" s="198"/>
      <c r="F6" s="199"/>
      <c r="G6" s="199"/>
      <c r="H6" s="199"/>
      <c r="I6" s="192" t="str" cm="1">
        <f t="array" ref="I6">IFERROR(INDEX(基本情報入力シート!$C$40:$C$139,MATCH(ROW(I6)-2,$B$3:$B$102,0),),"")</f>
        <v/>
      </c>
      <c r="J6" s="192" t="str" cm="1">
        <f t="array" ref="J6">IFERROR(INDEX(基本情報入力シート!$Y$40:$Y$139,MATCH(ROW(J6)-2,$B$3:$B$102,0),),"")</f>
        <v/>
      </c>
      <c r="K6" s="192" t="str" cm="1">
        <f t="array" ref="K6">IFERROR(INDEX(基本情報入力シート!$X$40:$X$139,MATCH(ROW(K6)-2,$B$3:$B$102,0),),"")</f>
        <v/>
      </c>
      <c r="L6" s="199"/>
      <c r="M6" s="200"/>
      <c r="N6" s="195" t="str" cm="1">
        <f t="array" ref="N6">IFERROR(INDEX('別紙様式3-2（補助金）'!I$11:I$110,MATCH(ROW(N6)-2,$B$3:$B$102,0),),"")</f>
        <v/>
      </c>
    </row>
    <row r="7" spans="1:14" ht="18" customHeight="1">
      <c r="A7" s="191"/>
      <c r="B7" s="192" t="str">
        <f>IF(基本情報入力シート!Z44="","",COUNTIFS(基本情報入力シート!$Z$40:Z44,"&gt;60)",基本情報入力シート!$R$40:R44,基本情報入力シート!$C$18))</f>
        <v/>
      </c>
      <c r="C7" s="197"/>
      <c r="D7" s="191">
        <f>IF([2]基本情報入力シート!A43="","",[2]基本情報入力シート!A43)</f>
        <v>5</v>
      </c>
      <c r="E7" s="198"/>
      <c r="F7" s="199"/>
      <c r="G7" s="199"/>
      <c r="H7" s="199"/>
      <c r="I7" s="192" t="str" cm="1">
        <f t="array" ref="I7">IFERROR(INDEX(基本情報入力シート!$C$40:$C$139,MATCH(ROW(I7)-2,$B$3:$B$102,0),),"")</f>
        <v/>
      </c>
      <c r="J7" s="192" t="str" cm="1">
        <f t="array" ref="J7">IFERROR(INDEX(基本情報入力シート!$Y$40:$Y$139,MATCH(ROW(J7)-2,$B$3:$B$102,0),),"")</f>
        <v/>
      </c>
      <c r="K7" s="192" t="str" cm="1">
        <f t="array" ref="K7">IFERROR(INDEX(基本情報入力シート!$X$40:$X$139,MATCH(ROW(K7)-2,$B$3:$B$102,0),),"")</f>
        <v/>
      </c>
      <c r="L7" s="199"/>
      <c r="M7" s="200"/>
      <c r="N7" s="195" t="str" cm="1">
        <f t="array" ref="N7">IFERROR(INDEX('別紙様式3-2（補助金）'!I$11:I$110,MATCH(ROW(N7)-2,$B$3:$B$102,0),),"")</f>
        <v/>
      </c>
    </row>
    <row r="8" spans="1:14" ht="18" customHeight="1">
      <c r="A8" s="191"/>
      <c r="B8" s="192" t="str">
        <f>IF(基本情報入力シート!Z45="","",COUNTIFS(基本情報入力シート!$Z$40:Z45,"&gt;60)",基本情報入力シート!$R$40:R45,基本情報入力シート!$C$18))</f>
        <v/>
      </c>
      <c r="C8" s="197"/>
      <c r="D8" s="191">
        <f>IF([2]基本情報入力シート!A44="","",[2]基本情報入力シート!A44)</f>
        <v>6</v>
      </c>
      <c r="E8" s="198"/>
      <c r="F8" s="199"/>
      <c r="G8" s="199"/>
      <c r="H8" s="199"/>
      <c r="I8" s="192" t="str" cm="1">
        <f t="array" ref="I8">IFERROR(INDEX(基本情報入力シート!$C$40:$C$139,MATCH(ROW(I8)-2,$B$3:$B$102,0),),"")</f>
        <v/>
      </c>
      <c r="J8" s="192" t="str" cm="1">
        <f t="array" ref="J8">IFERROR(INDEX(基本情報入力シート!$Y$40:$Y$139,MATCH(ROW(J8)-2,$B$3:$B$102,0),),"")</f>
        <v/>
      </c>
      <c r="K8" s="192" t="str" cm="1">
        <f t="array" ref="K8">IFERROR(INDEX(基本情報入力シート!$X$40:$X$139,MATCH(ROW(K8)-2,$B$3:$B$102,0),),"")</f>
        <v/>
      </c>
      <c r="L8" s="199"/>
      <c r="M8" s="200"/>
      <c r="N8" s="195" t="str" cm="1">
        <f t="array" ref="N8">IFERROR(INDEX('別紙様式3-2（補助金）'!I$11:I$110,MATCH(ROW(N8)-2,$B$3:$B$102,0),),"")</f>
        <v/>
      </c>
    </row>
    <row r="9" spans="1:14" ht="18" customHeight="1">
      <c r="A9" s="191"/>
      <c r="B9" s="192" t="str">
        <f>IF(基本情報入力シート!Z46="","",COUNTIFS(基本情報入力シート!$Z$40:Z46,"&gt;60)",基本情報入力シート!$R$40:R46,基本情報入力シート!$C$18))</f>
        <v/>
      </c>
      <c r="C9" s="197"/>
      <c r="D9" s="191">
        <f>IF([2]基本情報入力シート!A45="","",[2]基本情報入力シート!A45)</f>
        <v>7</v>
      </c>
      <c r="E9" s="198"/>
      <c r="F9" s="199"/>
      <c r="G9" s="199"/>
      <c r="H9" s="199"/>
      <c r="I9" s="192" t="str" cm="1">
        <f t="array" ref="I9">IFERROR(INDEX(基本情報入力シート!$C$40:$C$139,MATCH(ROW(I9)-2,$B$3:$B$102,0),),"")</f>
        <v/>
      </c>
      <c r="J9" s="192" t="str" cm="1">
        <f t="array" ref="J9">IFERROR(INDEX(基本情報入力シート!$Y$40:$Y$139,MATCH(ROW(J9)-2,$B$3:$B$102,0),),"")</f>
        <v/>
      </c>
      <c r="K9" s="192" t="str" cm="1">
        <f t="array" ref="K9">IFERROR(INDEX(基本情報入力シート!$X$40:$X$139,MATCH(ROW(K9)-2,$B$3:$B$102,0),),"")</f>
        <v/>
      </c>
      <c r="L9" s="199"/>
      <c r="M9" s="200"/>
      <c r="N9" s="195" t="str" cm="1">
        <f t="array" ref="N9">IFERROR(INDEX('別紙様式3-2（補助金）'!I$11:I$110,MATCH(ROW(N9)-2,$B$3:$B$102,0),),"")</f>
        <v/>
      </c>
    </row>
    <row r="10" spans="1:14" ht="18" customHeight="1">
      <c r="A10" s="191"/>
      <c r="B10" s="192" t="str">
        <f>IF(基本情報入力シート!Z47="","",COUNTIFS(基本情報入力シート!$Z$40:Z47,"&gt;60)",基本情報入力シート!$R$40:R47,基本情報入力シート!$C$18))</f>
        <v/>
      </c>
      <c r="C10" s="197"/>
      <c r="D10" s="191">
        <f>IF([2]基本情報入力シート!A46="","",[2]基本情報入力シート!A46)</f>
        <v>8</v>
      </c>
      <c r="E10" s="198"/>
      <c r="F10" s="199"/>
      <c r="G10" s="199"/>
      <c r="H10" s="199"/>
      <c r="I10" s="192" t="str" cm="1">
        <f t="array" ref="I10">IFERROR(INDEX(基本情報入力シート!$C$40:$C$139,MATCH(ROW(I10)-2,$B$3:$B$102,0),),"")</f>
        <v/>
      </c>
      <c r="J10" s="192" t="str" cm="1">
        <f t="array" ref="J10">IFERROR(INDEX(基本情報入力シート!$Y$40:$Y$139,MATCH(ROW(J10)-2,$B$3:$B$102,0),),"")</f>
        <v/>
      </c>
      <c r="K10" s="192" t="str" cm="1">
        <f t="array" ref="K10">IFERROR(INDEX(基本情報入力シート!$X$40:$X$139,MATCH(ROW(K10)-2,$B$3:$B$102,0),),"")</f>
        <v/>
      </c>
      <c r="L10" s="199"/>
      <c r="M10" s="200"/>
      <c r="N10" s="195" t="str" cm="1">
        <f t="array" ref="N10">IFERROR(INDEX('別紙様式3-2（補助金）'!I$11:I$110,MATCH(ROW(N10)-2,$B$3:$B$102,0),),"")</f>
        <v/>
      </c>
    </row>
    <row r="11" spans="1:14" ht="18" customHeight="1">
      <c r="A11" s="191"/>
      <c r="B11" s="192" t="str">
        <f>IF(基本情報入力シート!Z48="","",COUNTIFS(基本情報入力シート!$Z$40:Z48,"&gt;60)",基本情報入力シート!$R$40:R48,基本情報入力シート!$C$18))</f>
        <v/>
      </c>
      <c r="C11" s="197"/>
      <c r="D11" s="191">
        <f>IF([2]基本情報入力シート!A47="","",[2]基本情報入力シート!A47)</f>
        <v>9</v>
      </c>
      <c r="E11" s="198"/>
      <c r="F11" s="199"/>
      <c r="G11" s="199"/>
      <c r="H11" s="199"/>
      <c r="I11" s="192" t="str" cm="1">
        <f t="array" ref="I11">IFERROR(INDEX(基本情報入力シート!$C$40:$C$139,MATCH(ROW(I11)-2,$B$3:$B$102,0),),"")</f>
        <v/>
      </c>
      <c r="J11" s="192" t="str" cm="1">
        <f t="array" ref="J11">IFERROR(INDEX(基本情報入力シート!$Y$40:$Y$139,MATCH(ROW(J11)-2,$B$3:$B$102,0),),"")</f>
        <v/>
      </c>
      <c r="K11" s="192" t="str" cm="1">
        <f t="array" ref="K11">IFERROR(INDEX(基本情報入力シート!$X$40:$X$139,MATCH(ROW(K11)-2,$B$3:$B$102,0),),"")</f>
        <v/>
      </c>
      <c r="L11" s="199"/>
      <c r="M11" s="200"/>
      <c r="N11" s="195" t="str" cm="1">
        <f t="array" ref="N11">IFERROR(INDEX('別紙様式3-2（補助金）'!I$11:I$110,MATCH(ROW(N11)-2,$B$3:$B$102,0),),"")</f>
        <v/>
      </c>
    </row>
    <row r="12" spans="1:14" ht="18" customHeight="1">
      <c r="A12" s="191"/>
      <c r="B12" s="192" t="str">
        <f>IF(基本情報入力シート!Z49="","",COUNTIFS(基本情報入力シート!$Z$40:Z49,"&gt;60)",基本情報入力シート!$R$40:R49,基本情報入力シート!$C$18))</f>
        <v/>
      </c>
      <c r="C12" s="197"/>
      <c r="D12" s="191">
        <f>IF([2]基本情報入力シート!A48="","",[2]基本情報入力シート!A48)</f>
        <v>10</v>
      </c>
      <c r="E12" s="198"/>
      <c r="F12" s="199"/>
      <c r="G12" s="199"/>
      <c r="H12" s="199"/>
      <c r="I12" s="192" t="str" cm="1">
        <f t="array" ref="I12">IFERROR(INDEX(基本情報入力シート!$C$40:$C$139,MATCH(ROW(I12)-2,$B$3:$B$102,0),),"")</f>
        <v/>
      </c>
      <c r="J12" s="192" t="str" cm="1">
        <f t="array" ref="J12">IFERROR(INDEX(基本情報入力シート!$Y$40:$Y$139,MATCH(ROW(J12)-2,$B$3:$B$102,0),),"")</f>
        <v/>
      </c>
      <c r="K12" s="192" t="str" cm="1">
        <f t="array" ref="K12">IFERROR(INDEX(基本情報入力シート!$X$40:$X$139,MATCH(ROW(K12)-2,$B$3:$B$102,0),),"")</f>
        <v/>
      </c>
      <c r="L12" s="199"/>
      <c r="M12" s="200"/>
      <c r="N12" s="195" t="str" cm="1">
        <f t="array" ref="N12">IFERROR(INDEX('別紙様式3-2（補助金）'!I$11:I$110,MATCH(ROW(N12)-2,$B$3:$B$102,0),),"")</f>
        <v/>
      </c>
    </row>
    <row r="13" spans="1:14" ht="18" customHeight="1">
      <c r="A13" s="191"/>
      <c r="B13" s="192" t="str">
        <f>IF(基本情報入力シート!Z50="","",COUNTIFS(基本情報入力シート!$Z$40:Z50,"&gt;60)",基本情報入力シート!$R$40:R50,基本情報入力シート!$C$18))</f>
        <v/>
      </c>
      <c r="C13" s="197"/>
      <c r="D13" s="191">
        <f>IF([2]基本情報入力シート!A49="","",[2]基本情報入力シート!A49)</f>
        <v>11</v>
      </c>
      <c r="E13" s="198"/>
      <c r="F13" s="199"/>
      <c r="G13" s="199"/>
      <c r="H13" s="199"/>
      <c r="I13" s="192" t="str" cm="1">
        <f t="array" ref="I13">IFERROR(INDEX(基本情報入力シート!$C$40:$C$139,MATCH(ROW(I13)-2,$B$3:$B$102,0),),"")</f>
        <v/>
      </c>
      <c r="J13" s="192" t="str" cm="1">
        <f t="array" ref="J13">IFERROR(INDEX(基本情報入力シート!$Y$40:$Y$139,MATCH(ROW(J13)-2,$B$3:$B$102,0),),"")</f>
        <v/>
      </c>
      <c r="K13" s="192" t="str" cm="1">
        <f t="array" ref="K13">IFERROR(INDEX(基本情報入力シート!$X$40:$X$139,MATCH(ROW(K13)-2,$B$3:$B$102,0),),"")</f>
        <v/>
      </c>
      <c r="L13" s="199"/>
      <c r="M13" s="200"/>
      <c r="N13" s="195" t="str" cm="1">
        <f t="array" ref="N13">IFERROR(INDEX('別紙様式3-2（補助金）'!I$11:I$110,MATCH(ROW(N13)-2,$B$3:$B$102,0),),"")</f>
        <v/>
      </c>
    </row>
    <row r="14" spans="1:14" ht="18" customHeight="1">
      <c r="A14" s="191"/>
      <c r="B14" s="192" t="str">
        <f>IF(基本情報入力シート!Z51="","",COUNTIFS(基本情報入力シート!$Z$40:Z51,"&gt;60)",基本情報入力シート!$R$40:R51,基本情報入力シート!$C$18))</f>
        <v/>
      </c>
      <c r="C14" s="197"/>
      <c r="D14" s="191">
        <f>IF([2]基本情報入力シート!A50="","",[2]基本情報入力シート!A50)</f>
        <v>12</v>
      </c>
      <c r="E14" s="198"/>
      <c r="F14" s="199"/>
      <c r="G14" s="199"/>
      <c r="H14" s="199"/>
      <c r="I14" s="192" t="str" cm="1">
        <f t="array" ref="I14">IFERROR(INDEX(基本情報入力シート!$C$40:$C$139,MATCH(ROW(I14)-2,$B$3:$B$102,0),),"")</f>
        <v/>
      </c>
      <c r="J14" s="192" t="str" cm="1">
        <f t="array" ref="J14">IFERROR(INDEX(基本情報入力シート!$Y$40:$Y$139,MATCH(ROW(J14)-2,$B$3:$B$102,0),),"")</f>
        <v/>
      </c>
      <c r="K14" s="192" t="str" cm="1">
        <f t="array" ref="K14">IFERROR(INDEX(基本情報入力シート!$X$40:$X$139,MATCH(ROW(K14)-2,$B$3:$B$102,0),),"")</f>
        <v/>
      </c>
      <c r="L14" s="199"/>
      <c r="M14" s="200"/>
      <c r="N14" s="195" t="str" cm="1">
        <f t="array" ref="N14">IFERROR(INDEX('別紙様式3-2（補助金）'!I$11:I$110,MATCH(ROW(N14)-2,$B$3:$B$102,0),),"")</f>
        <v/>
      </c>
    </row>
    <row r="15" spans="1:14" ht="18" customHeight="1">
      <c r="A15" s="191"/>
      <c r="B15" s="192" t="str">
        <f>IF(基本情報入力シート!Z52="","",COUNTIFS(基本情報入力シート!$Z$40:Z52,"&gt;60)",基本情報入力シート!$R$40:R52,基本情報入力シート!$C$18))</f>
        <v/>
      </c>
      <c r="C15" s="197"/>
      <c r="D15" s="191">
        <f>IF([2]基本情報入力シート!A51="","",[2]基本情報入力シート!A51)</f>
        <v>13</v>
      </c>
      <c r="E15" s="198"/>
      <c r="F15" s="199"/>
      <c r="G15" s="199"/>
      <c r="H15" s="199"/>
      <c r="I15" s="192" t="str" cm="1">
        <f t="array" ref="I15">IFERROR(INDEX(基本情報入力シート!$C$40:$C$139,MATCH(ROW(I15)-2,$B$3:$B$102,0),),"")</f>
        <v/>
      </c>
      <c r="J15" s="192" t="str" cm="1">
        <f t="array" ref="J15">IFERROR(INDEX(基本情報入力シート!$Y$40:$Y$139,MATCH(ROW(J15)-2,$B$3:$B$102,0),),"")</f>
        <v/>
      </c>
      <c r="K15" s="192" t="str" cm="1">
        <f t="array" ref="K15">IFERROR(INDEX(基本情報入力シート!$X$40:$X$139,MATCH(ROW(K15)-2,$B$3:$B$102,0),),"")</f>
        <v/>
      </c>
      <c r="L15" s="199"/>
      <c r="M15" s="200"/>
      <c r="N15" s="195" t="str" cm="1">
        <f t="array" ref="N15">IFERROR(INDEX('別紙様式3-2（補助金）'!I$11:I$110,MATCH(ROW(N15)-2,$B$3:$B$102,0),),"")</f>
        <v/>
      </c>
    </row>
    <row r="16" spans="1:14" ht="18" customHeight="1">
      <c r="A16" s="191"/>
      <c r="B16" s="192" t="str">
        <f>IF(基本情報入力シート!Z53="","",COUNTIFS(基本情報入力シート!$Z$40:Z53,"&gt;60)",基本情報入力シート!$R$40:R53,基本情報入力シート!$C$18))</f>
        <v/>
      </c>
      <c r="C16" s="197"/>
      <c r="D16" s="191">
        <f>IF([2]基本情報入力シート!A52="","",[2]基本情報入力シート!A52)</f>
        <v>14</v>
      </c>
      <c r="E16" s="198"/>
      <c r="F16" s="199"/>
      <c r="G16" s="199"/>
      <c r="H16" s="199"/>
      <c r="I16" s="192" t="str" cm="1">
        <f t="array" ref="I16">IFERROR(INDEX(基本情報入力シート!$C$40:$C$139,MATCH(ROW(I16)-2,$B$3:$B$102,0),),"")</f>
        <v/>
      </c>
      <c r="J16" s="192" t="str" cm="1">
        <f t="array" ref="J16">IFERROR(INDEX(基本情報入力シート!$Y$40:$Y$139,MATCH(ROW(J16)-2,$B$3:$B$102,0),),"")</f>
        <v/>
      </c>
      <c r="K16" s="192" t="str" cm="1">
        <f t="array" ref="K16">IFERROR(INDEX(基本情報入力シート!$X$40:$X$139,MATCH(ROW(K16)-2,$B$3:$B$102,0),),"")</f>
        <v/>
      </c>
      <c r="L16" s="199"/>
      <c r="M16" s="200"/>
      <c r="N16" s="195" t="str" cm="1">
        <f t="array" ref="N16">IFERROR(INDEX('別紙様式3-2（補助金）'!I$11:I$110,MATCH(ROW(N16)-2,$B$3:$B$102,0),),"")</f>
        <v/>
      </c>
    </row>
    <row r="17" spans="1:14" ht="18" customHeight="1">
      <c r="A17" s="191"/>
      <c r="B17" s="192" t="str">
        <f>IF(基本情報入力シート!Z54="","",COUNTIFS(基本情報入力シート!$Z$40:Z54,"&gt;60)",基本情報入力シート!$R$40:R54,基本情報入力シート!$C$18))</f>
        <v/>
      </c>
      <c r="C17" s="197"/>
      <c r="D17" s="191">
        <f>IF([2]基本情報入力シート!A53="","",[2]基本情報入力シート!A53)</f>
        <v>15</v>
      </c>
      <c r="E17" s="198"/>
      <c r="F17" s="199"/>
      <c r="G17" s="199"/>
      <c r="H17" s="199"/>
      <c r="I17" s="192" t="str" cm="1">
        <f t="array" ref="I17">IFERROR(INDEX(基本情報入力シート!$C$40:$C$139,MATCH(ROW(I17)-2,$B$3:$B$102,0),),"")</f>
        <v/>
      </c>
      <c r="J17" s="192" t="str" cm="1">
        <f t="array" ref="J17">IFERROR(INDEX(基本情報入力シート!$Y$40:$Y$139,MATCH(ROW(J17)-2,$B$3:$B$102,0),),"")</f>
        <v/>
      </c>
      <c r="K17" s="192" t="str" cm="1">
        <f t="array" ref="K17">IFERROR(INDEX(基本情報入力シート!$X$40:$X$139,MATCH(ROW(K17)-2,$B$3:$B$102,0),),"")</f>
        <v/>
      </c>
      <c r="L17" s="199"/>
      <c r="M17" s="200"/>
      <c r="N17" s="195" t="str" cm="1">
        <f t="array" ref="N17">IFERROR(INDEX('別紙様式3-2（補助金）'!I$11:I$110,MATCH(ROW(N17)-2,$B$3:$B$102,0),),"")</f>
        <v/>
      </c>
    </row>
    <row r="18" spans="1:14" ht="18" customHeight="1">
      <c r="A18" s="191"/>
      <c r="B18" s="192" t="str">
        <f>IF(基本情報入力シート!Z55="","",COUNTIFS(基本情報入力シート!$Z$40:Z55,"&gt;60)",基本情報入力シート!$R$40:R55,基本情報入力シート!$C$18))</f>
        <v/>
      </c>
      <c r="C18" s="197"/>
      <c r="D18" s="191">
        <f>IF([2]基本情報入力シート!A54="","",[2]基本情報入力シート!A54)</f>
        <v>16</v>
      </c>
      <c r="E18" s="198"/>
      <c r="F18" s="199"/>
      <c r="G18" s="199"/>
      <c r="H18" s="199"/>
      <c r="I18" s="192" t="str" cm="1">
        <f t="array" ref="I18">IFERROR(INDEX(基本情報入力シート!$C$40:$C$139,MATCH(ROW(I18)-2,$B$3:$B$102,0),),"")</f>
        <v/>
      </c>
      <c r="J18" s="192" t="str" cm="1">
        <f t="array" ref="J18">IFERROR(INDEX(基本情報入力シート!$Y$40:$Y$139,MATCH(ROW(J18)-2,$B$3:$B$102,0),),"")</f>
        <v/>
      </c>
      <c r="K18" s="192" t="str" cm="1">
        <f t="array" ref="K18">IFERROR(INDEX(基本情報入力シート!$X$40:$X$139,MATCH(ROW(K18)-2,$B$3:$B$102,0),),"")</f>
        <v/>
      </c>
      <c r="L18" s="199"/>
      <c r="M18" s="200"/>
      <c r="N18" s="195" t="str" cm="1">
        <f t="array" ref="N18">IFERROR(INDEX('別紙様式3-2（補助金）'!I$11:I$110,MATCH(ROW(N18)-2,$B$3:$B$102,0),),"")</f>
        <v/>
      </c>
    </row>
    <row r="19" spans="1:14" ht="18" customHeight="1">
      <c r="A19" s="191"/>
      <c r="B19" s="192" t="str">
        <f>IF(基本情報入力シート!Z56="","",COUNTIFS(基本情報入力シート!$Z$40:Z56,"&gt;60)",基本情報入力シート!$R$40:R56,基本情報入力シート!$C$18))</f>
        <v/>
      </c>
      <c r="C19" s="197"/>
      <c r="D19" s="191">
        <f>IF([2]基本情報入力シート!A55="","",[2]基本情報入力シート!A55)</f>
        <v>17</v>
      </c>
      <c r="E19" s="198"/>
      <c r="F19" s="199"/>
      <c r="G19" s="199"/>
      <c r="H19" s="199"/>
      <c r="I19" s="192" t="str" cm="1">
        <f t="array" ref="I19">IFERROR(INDEX(基本情報入力シート!$C$40:$C$139,MATCH(ROW(I19)-2,$B$3:$B$102,0),),"")</f>
        <v/>
      </c>
      <c r="J19" s="192" t="str" cm="1">
        <f t="array" ref="J19">IFERROR(INDEX(基本情報入力シート!$Y$40:$Y$139,MATCH(ROW(J19)-2,$B$3:$B$102,0),),"")</f>
        <v/>
      </c>
      <c r="K19" s="192" t="str" cm="1">
        <f t="array" ref="K19">IFERROR(INDEX(基本情報入力シート!$X$40:$X$139,MATCH(ROW(K19)-2,$B$3:$B$102,0),),"")</f>
        <v/>
      </c>
      <c r="L19" s="199"/>
      <c r="M19" s="200"/>
      <c r="N19" s="195" t="str" cm="1">
        <f t="array" ref="N19">IFERROR(INDEX('別紙様式3-2（補助金）'!I$11:I$110,MATCH(ROW(N19)-2,$B$3:$B$102,0),),"")</f>
        <v/>
      </c>
    </row>
    <row r="20" spans="1:14" ht="18" customHeight="1">
      <c r="A20" s="191"/>
      <c r="B20" s="192" t="str">
        <f>IF(基本情報入力シート!Z57="","",COUNTIFS(基本情報入力シート!$Z$40:Z57,"&gt;60)",基本情報入力シート!$R$40:R57,基本情報入力シート!$C$18))</f>
        <v/>
      </c>
      <c r="C20" s="197"/>
      <c r="D20" s="191">
        <f>IF([2]基本情報入力シート!A56="","",[2]基本情報入力シート!A56)</f>
        <v>18</v>
      </c>
      <c r="E20" s="198"/>
      <c r="F20" s="199"/>
      <c r="G20" s="199"/>
      <c r="H20" s="199"/>
      <c r="I20" s="192" t="str" cm="1">
        <f t="array" ref="I20">IFERROR(INDEX(基本情報入力シート!$C$40:$C$139,MATCH(ROW(I20)-2,$B$3:$B$102,0),),"")</f>
        <v/>
      </c>
      <c r="J20" s="192" t="str" cm="1">
        <f t="array" ref="J20">IFERROR(INDEX(基本情報入力シート!$Y$40:$Y$139,MATCH(ROW(J20)-2,$B$3:$B$102,0),),"")</f>
        <v/>
      </c>
      <c r="K20" s="192" t="str" cm="1">
        <f t="array" ref="K20">IFERROR(INDEX(基本情報入力シート!$X$40:$X$139,MATCH(ROW(K20)-2,$B$3:$B$102,0),),"")</f>
        <v/>
      </c>
      <c r="L20" s="199"/>
      <c r="M20" s="200"/>
      <c r="N20" s="195" t="str" cm="1">
        <f t="array" ref="N20">IFERROR(INDEX('別紙様式3-2（補助金）'!I$11:I$110,MATCH(ROW(N20)-2,$B$3:$B$102,0),),"")</f>
        <v/>
      </c>
    </row>
    <row r="21" spans="1:14" ht="18" customHeight="1">
      <c r="A21" s="191"/>
      <c r="B21" s="192" t="str">
        <f>IF(基本情報入力シート!Z58="","",COUNTIFS(基本情報入力シート!$Z$40:Z58,"&gt;60)",基本情報入力シート!$R$40:R58,基本情報入力シート!$C$18))</f>
        <v/>
      </c>
      <c r="C21" s="197"/>
      <c r="D21" s="191">
        <f>IF([2]基本情報入力シート!A57="","",[2]基本情報入力シート!A57)</f>
        <v>19</v>
      </c>
      <c r="E21" s="198"/>
      <c r="F21" s="199"/>
      <c r="G21" s="199"/>
      <c r="H21" s="199"/>
      <c r="I21" s="192" t="str" cm="1">
        <f t="array" ref="I21">IFERROR(INDEX(基本情報入力シート!$C$40:$C$139,MATCH(ROW(I21)-2,$B$3:$B$102,0),),"")</f>
        <v/>
      </c>
      <c r="J21" s="192" t="str" cm="1">
        <f t="array" ref="J21">IFERROR(INDEX(基本情報入力シート!$Y$40:$Y$139,MATCH(ROW(J21)-2,$B$3:$B$102,0),),"")</f>
        <v/>
      </c>
      <c r="K21" s="192" t="str" cm="1">
        <f t="array" ref="K21">IFERROR(INDEX(基本情報入力シート!$X$40:$X$139,MATCH(ROW(K21)-2,$B$3:$B$102,0),),"")</f>
        <v/>
      </c>
      <c r="L21" s="199"/>
      <c r="M21" s="200"/>
      <c r="N21" s="195" t="str" cm="1">
        <f t="array" ref="N21">IFERROR(INDEX('別紙様式3-2（補助金）'!I$11:I$110,MATCH(ROW(N21)-2,$B$3:$B$102,0),),"")</f>
        <v/>
      </c>
    </row>
    <row r="22" spans="1:14" ht="18" customHeight="1">
      <c r="A22" s="191"/>
      <c r="B22" s="192" t="str">
        <f>IF(基本情報入力シート!Z59="","",COUNTIFS(基本情報入力シート!$Z$40:Z59,"&gt;60)",基本情報入力シート!$R$40:R59,基本情報入力シート!$C$18))</f>
        <v/>
      </c>
      <c r="C22" s="197"/>
      <c r="D22" s="191">
        <f>IF([2]基本情報入力シート!A58="","",[2]基本情報入力シート!A58)</f>
        <v>20</v>
      </c>
      <c r="E22" s="198"/>
      <c r="F22" s="199"/>
      <c r="G22" s="199"/>
      <c r="H22" s="199"/>
      <c r="I22" s="192" t="str" cm="1">
        <f t="array" ref="I22">IFERROR(INDEX(基本情報入力シート!$C$40:$C$139,MATCH(ROW(I22)-2,$B$3:$B$102,0),),"")</f>
        <v/>
      </c>
      <c r="J22" s="192" t="str" cm="1">
        <f t="array" ref="J22">IFERROR(INDEX(基本情報入力シート!$Y$40:$Y$139,MATCH(ROW(J22)-2,$B$3:$B$102,0),),"")</f>
        <v/>
      </c>
      <c r="K22" s="192" t="str" cm="1">
        <f t="array" ref="K22">IFERROR(INDEX(基本情報入力シート!$X$40:$X$139,MATCH(ROW(K22)-2,$B$3:$B$102,0),),"")</f>
        <v/>
      </c>
      <c r="L22" s="199"/>
      <c r="M22" s="200"/>
      <c r="N22" s="195" t="str" cm="1">
        <f t="array" ref="N22">IFERROR(INDEX('別紙様式3-2（補助金）'!I$11:I$110,MATCH(ROW(N22)-2,$B$3:$B$102,0),),"")</f>
        <v/>
      </c>
    </row>
    <row r="23" spans="1:14" ht="18" customHeight="1">
      <c r="A23" s="191"/>
      <c r="B23" s="192" t="str">
        <f>IF(基本情報入力シート!Z60="","",COUNTIFS(基本情報入力シート!$Z$40:Z60,"&gt;60)",基本情報入力シート!$R$40:R60,基本情報入力シート!$C$18))</f>
        <v/>
      </c>
      <c r="C23" s="197"/>
      <c r="D23" s="191">
        <f>IF([2]基本情報入力シート!A59="","",[2]基本情報入力シート!A59)</f>
        <v>21</v>
      </c>
      <c r="E23" s="198"/>
      <c r="F23" s="199"/>
      <c r="G23" s="199"/>
      <c r="H23" s="199"/>
      <c r="I23" s="192" t="str" cm="1">
        <f t="array" ref="I23">IFERROR(INDEX(基本情報入力シート!$C$40:$C$139,MATCH(ROW(I23)-2,$B$3:$B$102,0),),"")</f>
        <v/>
      </c>
      <c r="J23" s="192" t="str" cm="1">
        <f t="array" ref="J23">IFERROR(INDEX(基本情報入力シート!$Y$40:$Y$139,MATCH(ROW(J23)-2,$B$3:$B$102,0),),"")</f>
        <v/>
      </c>
      <c r="K23" s="192" t="str" cm="1">
        <f t="array" ref="K23">IFERROR(INDEX(基本情報入力シート!$X$40:$X$139,MATCH(ROW(K23)-2,$B$3:$B$102,0),),"")</f>
        <v/>
      </c>
      <c r="L23" s="199"/>
      <c r="M23" s="200"/>
      <c r="N23" s="195" t="str" cm="1">
        <f t="array" ref="N23">IFERROR(INDEX('別紙様式3-2（補助金）'!I$11:I$110,MATCH(ROW(N23)-2,$B$3:$B$102,0),),"")</f>
        <v/>
      </c>
    </row>
    <row r="24" spans="1:14" ht="18" customHeight="1">
      <c r="A24" s="191"/>
      <c r="B24" s="192" t="str">
        <f>IF(基本情報入力シート!Z61="","",COUNTIFS(基本情報入力シート!$Z$40:Z61,"&gt;60)",基本情報入力シート!$R$40:R61,基本情報入力シート!$C$18))</f>
        <v/>
      </c>
      <c r="C24" s="197"/>
      <c r="D24" s="191">
        <f>IF([2]基本情報入力シート!A60="","",[2]基本情報入力シート!A60)</f>
        <v>22</v>
      </c>
      <c r="E24" s="198"/>
      <c r="F24" s="199"/>
      <c r="G24" s="199"/>
      <c r="H24" s="199"/>
      <c r="I24" s="192" t="str" cm="1">
        <f t="array" ref="I24">IFERROR(INDEX(基本情報入力シート!$C$40:$C$139,MATCH(ROW(I24)-2,$B$3:$B$102,0),),"")</f>
        <v/>
      </c>
      <c r="J24" s="192" t="str" cm="1">
        <f t="array" ref="J24">IFERROR(INDEX(基本情報入力シート!$Y$40:$Y$139,MATCH(ROW(J24)-2,$B$3:$B$102,0),),"")</f>
        <v/>
      </c>
      <c r="K24" s="192" t="str" cm="1">
        <f t="array" ref="K24">IFERROR(INDEX(基本情報入力シート!$X$40:$X$139,MATCH(ROW(K24)-2,$B$3:$B$102,0),),"")</f>
        <v/>
      </c>
      <c r="L24" s="199"/>
      <c r="M24" s="200"/>
      <c r="N24" s="195" t="str" cm="1">
        <f t="array" ref="N24">IFERROR(INDEX('別紙様式3-2（補助金）'!I$11:I$110,MATCH(ROW(N24)-2,$B$3:$B$102,0),),"")</f>
        <v/>
      </c>
    </row>
    <row r="25" spans="1:14" ht="18" customHeight="1">
      <c r="A25" s="191"/>
      <c r="B25" s="192" t="str">
        <f>IF(基本情報入力シート!Z62="","",COUNTIFS(基本情報入力シート!$Z$40:Z62,"&gt;60)",基本情報入力シート!$R$40:R62,基本情報入力シート!$C$18))</f>
        <v/>
      </c>
      <c r="C25" s="197"/>
      <c r="D25" s="191">
        <f>IF([2]基本情報入力シート!A61="","",[2]基本情報入力シート!A61)</f>
        <v>23</v>
      </c>
      <c r="E25" s="198"/>
      <c r="F25" s="199"/>
      <c r="G25" s="199"/>
      <c r="H25" s="199"/>
      <c r="I25" s="192" t="str" cm="1">
        <f t="array" ref="I25">IFERROR(INDEX(基本情報入力シート!$C$40:$C$139,MATCH(ROW(I25)-2,$B$3:$B$102,0),),"")</f>
        <v/>
      </c>
      <c r="J25" s="192" t="str" cm="1">
        <f t="array" ref="J25">IFERROR(INDEX(基本情報入力シート!$Y$40:$Y$139,MATCH(ROW(J25)-2,$B$3:$B$102,0),),"")</f>
        <v/>
      </c>
      <c r="K25" s="192" t="str" cm="1">
        <f t="array" ref="K25">IFERROR(INDEX(基本情報入力シート!$X$40:$X$139,MATCH(ROW(K25)-2,$B$3:$B$102,0),),"")</f>
        <v/>
      </c>
      <c r="L25" s="199"/>
      <c r="M25" s="200"/>
      <c r="N25" s="195" t="str" cm="1">
        <f t="array" ref="N25">IFERROR(INDEX('別紙様式3-2（補助金）'!I$11:I$110,MATCH(ROW(N25)-2,$B$3:$B$102,0),),"")</f>
        <v/>
      </c>
    </row>
    <row r="26" spans="1:14" ht="18" customHeight="1">
      <c r="A26" s="191"/>
      <c r="B26" s="192" t="str">
        <f>IF(基本情報入力シート!Z63="","",COUNTIFS(基本情報入力シート!$Z$40:Z63,"&gt;60)",基本情報入力シート!$R$40:R63,基本情報入力シート!$C$18))</f>
        <v/>
      </c>
      <c r="C26" s="197"/>
      <c r="D26" s="191">
        <f>IF([2]基本情報入力シート!A62="","",[2]基本情報入力シート!A62)</f>
        <v>24</v>
      </c>
      <c r="E26" s="198"/>
      <c r="F26" s="199"/>
      <c r="G26" s="199"/>
      <c r="H26" s="199"/>
      <c r="I26" s="192" t="str" cm="1">
        <f t="array" ref="I26">IFERROR(INDEX(基本情報入力シート!$C$40:$C$139,MATCH(ROW(I26)-2,$B$3:$B$102,0),),"")</f>
        <v/>
      </c>
      <c r="J26" s="192" t="str" cm="1">
        <f t="array" ref="J26">IFERROR(INDEX(基本情報入力シート!$Y$40:$Y$139,MATCH(ROW(J26)-2,$B$3:$B$102,0),),"")</f>
        <v/>
      </c>
      <c r="K26" s="192" t="str" cm="1">
        <f t="array" ref="K26">IFERROR(INDEX(基本情報入力シート!$X$40:$X$139,MATCH(ROW(K26)-2,$B$3:$B$102,0),),"")</f>
        <v/>
      </c>
      <c r="L26" s="199"/>
      <c r="M26" s="200"/>
      <c r="N26" s="195" t="str" cm="1">
        <f t="array" ref="N26">IFERROR(INDEX('別紙様式3-2（補助金）'!I$11:I$110,MATCH(ROW(N26)-2,$B$3:$B$102,0),),"")</f>
        <v/>
      </c>
    </row>
    <row r="27" spans="1:14" ht="18" customHeight="1">
      <c r="A27" s="191"/>
      <c r="B27" s="192" t="str">
        <f>IF(基本情報入力シート!Z64="","",COUNTIFS(基本情報入力シート!$Z$40:Z64,"&gt;60)",基本情報入力シート!$R$40:R64,基本情報入力シート!$C$18))</f>
        <v/>
      </c>
      <c r="C27" s="197"/>
      <c r="D27" s="191">
        <f>IF([2]基本情報入力シート!A63="","",[2]基本情報入力シート!A63)</f>
        <v>25</v>
      </c>
      <c r="E27" s="198"/>
      <c r="F27" s="199"/>
      <c r="G27" s="199"/>
      <c r="H27" s="199"/>
      <c r="I27" s="192" t="str" cm="1">
        <f t="array" ref="I27">IFERROR(INDEX(基本情報入力シート!$C$40:$C$139,MATCH(ROW(I27)-2,$B$3:$B$102,0),),"")</f>
        <v/>
      </c>
      <c r="J27" s="192" t="str" cm="1">
        <f t="array" ref="J27">IFERROR(INDEX(基本情報入力シート!$Y$40:$Y$139,MATCH(ROW(J27)-2,$B$3:$B$102,0),),"")</f>
        <v/>
      </c>
      <c r="K27" s="192" t="str" cm="1">
        <f t="array" ref="K27">IFERROR(INDEX(基本情報入力シート!$X$40:$X$139,MATCH(ROW(K27)-2,$B$3:$B$102,0),),"")</f>
        <v/>
      </c>
      <c r="L27" s="199"/>
      <c r="M27" s="200"/>
      <c r="N27" s="195" t="str" cm="1">
        <f t="array" ref="N27">IFERROR(INDEX('別紙様式3-2（補助金）'!I$11:I$110,MATCH(ROW(N27)-2,$B$3:$B$102,0),),"")</f>
        <v/>
      </c>
    </row>
    <row r="28" spans="1:14" ht="18" customHeight="1">
      <c r="A28" s="191"/>
      <c r="B28" s="192" t="str">
        <f>IF(基本情報入力シート!Z65="","",COUNTIFS(基本情報入力シート!$Z$40:Z65,"&gt;60)",基本情報入力シート!$R$40:R65,基本情報入力シート!$C$18))</f>
        <v/>
      </c>
      <c r="C28" s="197"/>
      <c r="D28" s="191">
        <f>IF([2]基本情報入力シート!A64="","",[2]基本情報入力シート!A64)</f>
        <v>26</v>
      </c>
      <c r="E28" s="198"/>
      <c r="F28" s="199"/>
      <c r="G28" s="199"/>
      <c r="H28" s="199"/>
      <c r="I28" s="192" t="str" cm="1">
        <f t="array" ref="I28">IFERROR(INDEX(基本情報入力シート!$C$40:$C$139,MATCH(ROW(I28)-2,$B$3:$B$102,0),),"")</f>
        <v/>
      </c>
      <c r="J28" s="192" t="str" cm="1">
        <f t="array" ref="J28">IFERROR(INDEX(基本情報入力シート!$Y$40:$Y$139,MATCH(ROW(J28)-2,$B$3:$B$102,0),),"")</f>
        <v/>
      </c>
      <c r="K28" s="192" t="str" cm="1">
        <f t="array" ref="K28">IFERROR(INDEX(基本情報入力シート!$X$40:$X$139,MATCH(ROW(K28)-2,$B$3:$B$102,0),),"")</f>
        <v/>
      </c>
      <c r="L28" s="199"/>
      <c r="M28" s="200"/>
      <c r="N28" s="195" t="str" cm="1">
        <f t="array" ref="N28">IFERROR(INDEX('別紙様式3-2（補助金）'!I$11:I$110,MATCH(ROW(N28)-2,$B$3:$B$102,0),),"")</f>
        <v/>
      </c>
    </row>
    <row r="29" spans="1:14" ht="18" customHeight="1">
      <c r="A29" s="191"/>
      <c r="B29" s="192" t="str">
        <f>IF(基本情報入力シート!Z66="","",COUNTIFS(基本情報入力シート!$Z$40:Z66,"&gt;60)",基本情報入力シート!$R$40:R66,基本情報入力シート!$C$18))</f>
        <v/>
      </c>
      <c r="C29" s="197"/>
      <c r="D29" s="191">
        <f>IF([2]基本情報入力シート!A65="","",[2]基本情報入力シート!A65)</f>
        <v>27</v>
      </c>
      <c r="E29" s="198"/>
      <c r="F29" s="199"/>
      <c r="G29" s="199"/>
      <c r="H29" s="199"/>
      <c r="I29" s="192" t="str" cm="1">
        <f t="array" ref="I29">IFERROR(INDEX(基本情報入力シート!$C$40:$C$139,MATCH(ROW(I29)-2,$B$3:$B$102,0),),"")</f>
        <v/>
      </c>
      <c r="J29" s="192" t="str" cm="1">
        <f t="array" ref="J29">IFERROR(INDEX(基本情報入力シート!$Y$40:$Y$139,MATCH(ROW(J29)-2,$B$3:$B$102,0),),"")</f>
        <v/>
      </c>
      <c r="K29" s="192" t="str" cm="1">
        <f t="array" ref="K29">IFERROR(INDEX(基本情報入力シート!$X$40:$X$139,MATCH(ROW(K29)-2,$B$3:$B$102,0),),"")</f>
        <v/>
      </c>
      <c r="L29" s="199"/>
      <c r="M29" s="200"/>
      <c r="N29" s="195" t="str" cm="1">
        <f t="array" ref="N29">IFERROR(INDEX('別紙様式3-2（補助金）'!I$11:I$110,MATCH(ROW(N29)-2,$B$3:$B$102,0),),"")</f>
        <v/>
      </c>
    </row>
    <row r="30" spans="1:14" ht="18" customHeight="1">
      <c r="A30" s="191"/>
      <c r="B30" s="192" t="str">
        <f>IF(基本情報入力シート!Z67="","",COUNTIFS(基本情報入力シート!$Z$40:Z67,"&gt;60)",基本情報入力シート!$R$40:R67,基本情報入力シート!$C$18))</f>
        <v/>
      </c>
      <c r="C30" s="197"/>
      <c r="D30" s="191">
        <f>IF([2]基本情報入力シート!A66="","",[2]基本情報入力シート!A66)</f>
        <v>28</v>
      </c>
      <c r="E30" s="198"/>
      <c r="F30" s="199"/>
      <c r="G30" s="199"/>
      <c r="H30" s="199"/>
      <c r="I30" s="192" t="str" cm="1">
        <f t="array" ref="I30">IFERROR(INDEX(基本情報入力シート!$C$40:$C$139,MATCH(ROW(I30)-2,$B$3:$B$102,0),),"")</f>
        <v/>
      </c>
      <c r="J30" s="192" t="str" cm="1">
        <f t="array" ref="J30">IFERROR(INDEX(基本情報入力シート!$Y$40:$Y$139,MATCH(ROW(J30)-2,$B$3:$B$102,0),),"")</f>
        <v/>
      </c>
      <c r="K30" s="192" t="str" cm="1">
        <f t="array" ref="K30">IFERROR(INDEX(基本情報入力シート!$X$40:$X$139,MATCH(ROW(K30)-2,$B$3:$B$102,0),),"")</f>
        <v/>
      </c>
      <c r="L30" s="199"/>
      <c r="M30" s="200"/>
      <c r="N30" s="195" t="str" cm="1">
        <f t="array" ref="N30">IFERROR(INDEX('別紙様式3-2（補助金）'!I$11:I$110,MATCH(ROW(N30)-2,$B$3:$B$102,0),),"")</f>
        <v/>
      </c>
    </row>
    <row r="31" spans="1:14" ht="18" customHeight="1">
      <c r="A31" s="191"/>
      <c r="B31" s="192" t="str">
        <f>IF(基本情報入力シート!Z68="","",COUNTIFS(基本情報入力シート!$Z$40:Z68,"&gt;60)",基本情報入力シート!$R$40:R68,基本情報入力シート!$C$18))</f>
        <v/>
      </c>
      <c r="C31" s="197"/>
      <c r="D31" s="191">
        <f>IF([2]基本情報入力シート!A67="","",[2]基本情報入力シート!A67)</f>
        <v>29</v>
      </c>
      <c r="E31" s="198"/>
      <c r="F31" s="199"/>
      <c r="G31" s="199"/>
      <c r="H31" s="199"/>
      <c r="I31" s="192" t="str" cm="1">
        <f t="array" ref="I31">IFERROR(INDEX(基本情報入力シート!$C$40:$C$139,MATCH(ROW(I31)-2,$B$3:$B$102,0),),"")</f>
        <v/>
      </c>
      <c r="J31" s="192" t="str" cm="1">
        <f t="array" ref="J31">IFERROR(INDEX(基本情報入力シート!$Y$40:$Y$139,MATCH(ROW(J31)-2,$B$3:$B$102,0),),"")</f>
        <v/>
      </c>
      <c r="K31" s="192" t="str" cm="1">
        <f t="array" ref="K31">IFERROR(INDEX(基本情報入力シート!$X$40:$X$139,MATCH(ROW(K31)-2,$B$3:$B$102,0),),"")</f>
        <v/>
      </c>
      <c r="L31" s="199"/>
      <c r="M31" s="200"/>
      <c r="N31" s="195" t="str" cm="1">
        <f t="array" ref="N31">IFERROR(INDEX('別紙様式3-2（補助金）'!I$11:I$110,MATCH(ROW(N31)-2,$B$3:$B$102,0),),"")</f>
        <v/>
      </c>
    </row>
    <row r="32" spans="1:14" ht="18" customHeight="1">
      <c r="A32" s="191"/>
      <c r="B32" s="192" t="str">
        <f>IF(基本情報入力シート!Z69="","",COUNTIFS(基本情報入力シート!$Z$40:Z69,"&gt;60)",基本情報入力シート!$R$40:R69,基本情報入力シート!$C$18))</f>
        <v/>
      </c>
      <c r="C32" s="197"/>
      <c r="D32" s="191">
        <f>IF([2]基本情報入力シート!A68="","",[2]基本情報入力シート!A68)</f>
        <v>30</v>
      </c>
      <c r="E32" s="198"/>
      <c r="F32" s="199"/>
      <c r="G32" s="199"/>
      <c r="H32" s="199"/>
      <c r="I32" s="192" t="str" cm="1">
        <f t="array" ref="I32">IFERROR(INDEX(基本情報入力シート!$C$40:$C$139,MATCH(ROW(I32)-2,$B$3:$B$102,0),),"")</f>
        <v/>
      </c>
      <c r="J32" s="192" t="str" cm="1">
        <f t="array" ref="J32">IFERROR(INDEX(基本情報入力シート!$Y$40:$Y$139,MATCH(ROW(J32)-2,$B$3:$B$102,0),),"")</f>
        <v/>
      </c>
      <c r="K32" s="192" t="str" cm="1">
        <f t="array" ref="K32">IFERROR(INDEX(基本情報入力シート!$X$40:$X$139,MATCH(ROW(K32)-2,$B$3:$B$102,0),),"")</f>
        <v/>
      </c>
      <c r="L32" s="199"/>
      <c r="M32" s="200"/>
      <c r="N32" s="195" t="str" cm="1">
        <f t="array" ref="N32">IFERROR(INDEX('別紙様式3-2（補助金）'!I$11:I$110,MATCH(ROW(N32)-2,$B$3:$B$102,0),),"")</f>
        <v/>
      </c>
    </row>
    <row r="33" spans="1:14" ht="18" customHeight="1">
      <c r="A33" s="191"/>
      <c r="B33" s="192" t="str">
        <f>IF(基本情報入力シート!Z70="","",COUNTIFS(基本情報入力シート!$Z$40:Z70,"&gt;60)",基本情報入力シート!$R$40:R70,基本情報入力シート!$C$18))</f>
        <v/>
      </c>
      <c r="C33" s="197"/>
      <c r="D33" s="191">
        <f>IF([2]基本情報入力シート!A69="","",[2]基本情報入力シート!A69)</f>
        <v>31</v>
      </c>
      <c r="E33" s="198"/>
      <c r="F33" s="199"/>
      <c r="G33" s="199"/>
      <c r="H33" s="199"/>
      <c r="I33" s="192" t="str" cm="1">
        <f t="array" ref="I33">IFERROR(INDEX(基本情報入力シート!$C$40:$C$139,MATCH(ROW(I33)-2,$B$3:$B$102,0),),"")</f>
        <v/>
      </c>
      <c r="J33" s="192" t="str" cm="1">
        <f t="array" ref="J33">IFERROR(INDEX(基本情報入力シート!$Y$40:$Y$139,MATCH(ROW(J33)-2,$B$3:$B$102,0),),"")</f>
        <v/>
      </c>
      <c r="K33" s="192" t="str" cm="1">
        <f t="array" ref="K33">IFERROR(INDEX(基本情報入力シート!$X$40:$X$139,MATCH(ROW(K33)-2,$B$3:$B$102,0),),"")</f>
        <v/>
      </c>
      <c r="L33" s="199"/>
      <c r="M33" s="200"/>
      <c r="N33" s="195" t="str" cm="1">
        <f t="array" ref="N33">IFERROR(INDEX('別紙様式3-2（補助金）'!I$11:I$110,MATCH(ROW(N33)-2,$B$3:$B$102,0),),"")</f>
        <v/>
      </c>
    </row>
    <row r="34" spans="1:14" ht="18" customHeight="1">
      <c r="A34" s="191"/>
      <c r="B34" s="192" t="str">
        <f>IF(基本情報入力シート!Z71="","",COUNTIFS(基本情報入力シート!$Z$40:Z71,"&gt;60)",基本情報入力シート!$R$40:R71,基本情報入力シート!$C$18))</f>
        <v/>
      </c>
      <c r="C34" s="197"/>
      <c r="D34" s="191">
        <f>IF([2]基本情報入力シート!A70="","",[2]基本情報入力シート!A70)</f>
        <v>32</v>
      </c>
      <c r="E34" s="198"/>
      <c r="F34" s="199"/>
      <c r="G34" s="199"/>
      <c r="H34" s="199"/>
      <c r="I34" s="192" t="str" cm="1">
        <f t="array" ref="I34">IFERROR(INDEX(基本情報入力シート!$C$40:$C$139,MATCH(ROW(I34)-2,$B$3:$B$102,0),),"")</f>
        <v/>
      </c>
      <c r="J34" s="192" t="str" cm="1">
        <f t="array" ref="J34">IFERROR(INDEX(基本情報入力シート!$Y$40:$Y$139,MATCH(ROW(J34)-2,$B$3:$B$102,0),),"")</f>
        <v/>
      </c>
      <c r="K34" s="192" t="str" cm="1">
        <f t="array" ref="K34">IFERROR(INDEX(基本情報入力シート!$X$40:$X$139,MATCH(ROW(K34)-2,$B$3:$B$102,0),),"")</f>
        <v/>
      </c>
      <c r="L34" s="199"/>
      <c r="M34" s="200"/>
      <c r="N34" s="195" t="str" cm="1">
        <f t="array" ref="N34">IFERROR(INDEX('別紙様式3-2（補助金）'!I$11:I$110,MATCH(ROW(N34)-2,$B$3:$B$102,0),),"")</f>
        <v/>
      </c>
    </row>
    <row r="35" spans="1:14" ht="18" customHeight="1">
      <c r="A35" s="191"/>
      <c r="B35" s="192" t="str">
        <f>IF(基本情報入力シート!Z72="","",COUNTIFS(基本情報入力シート!$Z$40:Z72,"&gt;60)",基本情報入力シート!$R$40:R72,基本情報入力シート!$C$18))</f>
        <v/>
      </c>
      <c r="C35" s="197"/>
      <c r="D35" s="191">
        <f>IF([2]基本情報入力シート!A71="","",[2]基本情報入力シート!A71)</f>
        <v>33</v>
      </c>
      <c r="E35" s="198"/>
      <c r="F35" s="199"/>
      <c r="G35" s="199"/>
      <c r="H35" s="199"/>
      <c r="I35" s="192" t="str" cm="1">
        <f t="array" ref="I35">IFERROR(INDEX(基本情報入力シート!$C$40:$C$139,MATCH(ROW(I35)-2,$B$3:$B$102,0),),"")</f>
        <v/>
      </c>
      <c r="J35" s="192" t="str" cm="1">
        <f t="array" ref="J35">IFERROR(INDEX(基本情報入力シート!$Y$40:$Y$139,MATCH(ROW(J35)-2,$B$3:$B$102,0),),"")</f>
        <v/>
      </c>
      <c r="K35" s="192" t="str" cm="1">
        <f t="array" ref="K35">IFERROR(INDEX(基本情報入力シート!$X$40:$X$139,MATCH(ROW(K35)-2,$B$3:$B$102,0),),"")</f>
        <v/>
      </c>
      <c r="L35" s="199"/>
      <c r="M35" s="200"/>
      <c r="N35" s="195" t="str" cm="1">
        <f t="array" ref="N35">IFERROR(INDEX('別紙様式3-2（補助金）'!I$11:I$110,MATCH(ROW(N35)-2,$B$3:$B$102,0),),"")</f>
        <v/>
      </c>
    </row>
    <row r="36" spans="1:14" ht="18" customHeight="1">
      <c r="A36" s="191"/>
      <c r="B36" s="192" t="str">
        <f>IF(基本情報入力シート!Z73="","",COUNTIFS(基本情報入力シート!$Z$40:Z73,"&gt;60)",基本情報入力シート!$R$40:R73,基本情報入力シート!$C$18))</f>
        <v/>
      </c>
      <c r="C36" s="197"/>
      <c r="D36" s="191">
        <f>IF([2]基本情報入力シート!A72="","",[2]基本情報入力シート!A72)</f>
        <v>34</v>
      </c>
      <c r="E36" s="198"/>
      <c r="F36" s="199"/>
      <c r="G36" s="199"/>
      <c r="H36" s="199"/>
      <c r="I36" s="192" t="str" cm="1">
        <f t="array" ref="I36">IFERROR(INDEX(基本情報入力シート!$C$40:$C$139,MATCH(ROW(I36)-2,$B$3:$B$102,0),),"")</f>
        <v/>
      </c>
      <c r="J36" s="192" t="str" cm="1">
        <f t="array" ref="J36">IFERROR(INDEX(基本情報入力シート!$Y$40:$Y$139,MATCH(ROW(J36)-2,$B$3:$B$102,0),),"")</f>
        <v/>
      </c>
      <c r="K36" s="192" t="str" cm="1">
        <f t="array" ref="K36">IFERROR(INDEX(基本情報入力シート!$X$40:$X$139,MATCH(ROW(K36)-2,$B$3:$B$102,0),),"")</f>
        <v/>
      </c>
      <c r="L36" s="199"/>
      <c r="M36" s="200"/>
      <c r="N36" s="195" t="str" cm="1">
        <f t="array" ref="N36">IFERROR(INDEX('別紙様式3-2（補助金）'!I$11:I$110,MATCH(ROW(N36)-2,$B$3:$B$102,0),),"")</f>
        <v/>
      </c>
    </row>
    <row r="37" spans="1:14" ht="18" customHeight="1">
      <c r="A37" s="191"/>
      <c r="B37" s="192" t="str">
        <f>IF(基本情報入力シート!Z74="","",COUNTIFS(基本情報入力シート!$Z$40:Z74,"&gt;60)",基本情報入力シート!$R$40:R74,基本情報入力シート!$C$18))</f>
        <v/>
      </c>
      <c r="C37" s="197"/>
      <c r="D37" s="191">
        <f>IF([2]基本情報入力シート!A73="","",[2]基本情報入力シート!A73)</f>
        <v>35</v>
      </c>
      <c r="E37" s="198"/>
      <c r="F37" s="199"/>
      <c r="G37" s="199"/>
      <c r="H37" s="199"/>
      <c r="I37" s="192" t="str" cm="1">
        <f t="array" ref="I37">IFERROR(INDEX(基本情報入力シート!$C$40:$C$139,MATCH(ROW(I37)-2,$B$3:$B$102,0),),"")</f>
        <v/>
      </c>
      <c r="J37" s="192" t="str" cm="1">
        <f t="array" ref="J37">IFERROR(INDEX(基本情報入力シート!$Y$40:$Y$139,MATCH(ROW(J37)-2,$B$3:$B$102,0),),"")</f>
        <v/>
      </c>
      <c r="K37" s="192" t="str" cm="1">
        <f t="array" ref="K37">IFERROR(INDEX(基本情報入力シート!$X$40:$X$139,MATCH(ROW(K37)-2,$B$3:$B$102,0),),"")</f>
        <v/>
      </c>
      <c r="L37" s="199"/>
      <c r="M37" s="200"/>
      <c r="N37" s="195" t="str" cm="1">
        <f t="array" ref="N37">IFERROR(INDEX('別紙様式3-2（補助金）'!I$11:I$110,MATCH(ROW(N37)-2,$B$3:$B$102,0),),"")</f>
        <v/>
      </c>
    </row>
    <row r="38" spans="1:14" ht="18" customHeight="1">
      <c r="A38" s="191"/>
      <c r="B38" s="192" t="str">
        <f>IF(基本情報入力シート!Z75="","",COUNTIFS(基本情報入力シート!$Z$40:Z75,"&gt;60)",基本情報入力シート!$R$40:R75,基本情報入力シート!$C$18))</f>
        <v/>
      </c>
      <c r="C38" s="197"/>
      <c r="D38" s="191">
        <f>IF([2]基本情報入力シート!A74="","",[2]基本情報入力シート!A74)</f>
        <v>36</v>
      </c>
      <c r="E38" s="198"/>
      <c r="F38" s="199"/>
      <c r="G38" s="199"/>
      <c r="H38" s="199"/>
      <c r="I38" s="192" t="str" cm="1">
        <f t="array" ref="I38">IFERROR(INDEX(基本情報入力シート!$C$40:$C$139,MATCH(ROW(I38)-2,$B$3:$B$102,0),),"")</f>
        <v/>
      </c>
      <c r="J38" s="192" t="str" cm="1">
        <f t="array" ref="J38">IFERROR(INDEX(基本情報入力シート!$Y$40:$Y$139,MATCH(ROW(J38)-2,$B$3:$B$102,0),),"")</f>
        <v/>
      </c>
      <c r="K38" s="192" t="str" cm="1">
        <f t="array" ref="K38">IFERROR(INDEX(基本情報入力シート!$X$40:$X$139,MATCH(ROW(K38)-2,$B$3:$B$102,0),),"")</f>
        <v/>
      </c>
      <c r="L38" s="199"/>
      <c r="M38" s="200"/>
      <c r="N38" s="195" t="str" cm="1">
        <f t="array" ref="N38">IFERROR(INDEX('別紙様式3-2（補助金）'!I$11:I$110,MATCH(ROW(N38)-2,$B$3:$B$102,0),),"")</f>
        <v/>
      </c>
    </row>
    <row r="39" spans="1:14" ht="18" customHeight="1">
      <c r="A39" s="191"/>
      <c r="B39" s="192" t="str">
        <f>IF(基本情報入力シート!Z76="","",COUNTIFS(基本情報入力シート!$Z$40:Z76,"&gt;60)",基本情報入力シート!$R$40:R76,基本情報入力シート!$C$18))</f>
        <v/>
      </c>
      <c r="C39" s="197"/>
      <c r="D39" s="191">
        <f>IF([2]基本情報入力シート!A75="","",[2]基本情報入力シート!A75)</f>
        <v>37</v>
      </c>
      <c r="E39" s="198"/>
      <c r="F39" s="199"/>
      <c r="G39" s="199"/>
      <c r="H39" s="199"/>
      <c r="I39" s="192" t="str" cm="1">
        <f t="array" ref="I39">IFERROR(INDEX(基本情報入力シート!$C$40:$C$139,MATCH(ROW(I39)-2,$B$3:$B$102,0),),"")</f>
        <v/>
      </c>
      <c r="J39" s="192" t="str" cm="1">
        <f t="array" ref="J39">IFERROR(INDEX(基本情報入力シート!$Y$40:$Y$139,MATCH(ROW(J39)-2,$B$3:$B$102,0),),"")</f>
        <v/>
      </c>
      <c r="K39" s="192" t="str" cm="1">
        <f t="array" ref="K39">IFERROR(INDEX(基本情報入力シート!$X$40:$X$139,MATCH(ROW(K39)-2,$B$3:$B$102,0),),"")</f>
        <v/>
      </c>
      <c r="L39" s="199"/>
      <c r="M39" s="200"/>
      <c r="N39" s="195" t="str" cm="1">
        <f t="array" ref="N39">IFERROR(INDEX('別紙様式3-2（補助金）'!I$11:I$110,MATCH(ROW(N39)-2,$B$3:$B$102,0),),"")</f>
        <v/>
      </c>
    </row>
    <row r="40" spans="1:14" ht="18" customHeight="1">
      <c r="A40" s="191"/>
      <c r="B40" s="192" t="str">
        <f>IF(基本情報入力シート!Z77="","",COUNTIFS(基本情報入力シート!$Z$40:Z77,"&gt;60)",基本情報入力シート!$R$40:R77,基本情報入力シート!$C$18))</f>
        <v/>
      </c>
      <c r="C40" s="197"/>
      <c r="D40" s="191">
        <f>IF([2]基本情報入力シート!A76="","",[2]基本情報入力シート!A76)</f>
        <v>38</v>
      </c>
      <c r="E40" s="198"/>
      <c r="F40" s="199"/>
      <c r="G40" s="199"/>
      <c r="H40" s="199"/>
      <c r="I40" s="192" t="str" cm="1">
        <f t="array" ref="I40">IFERROR(INDEX(基本情報入力シート!$C$40:$C$139,MATCH(ROW(I40)-2,$B$3:$B$102,0),),"")</f>
        <v/>
      </c>
      <c r="J40" s="192" t="str" cm="1">
        <f t="array" ref="J40">IFERROR(INDEX(基本情報入力シート!$Y$40:$Y$139,MATCH(ROW(J40)-2,$B$3:$B$102,0),),"")</f>
        <v/>
      </c>
      <c r="K40" s="192" t="str" cm="1">
        <f t="array" ref="K40">IFERROR(INDEX(基本情報入力シート!$X$40:$X$139,MATCH(ROW(K40)-2,$B$3:$B$102,0),),"")</f>
        <v/>
      </c>
      <c r="L40" s="199"/>
      <c r="M40" s="200"/>
      <c r="N40" s="195" t="str" cm="1">
        <f t="array" ref="N40">IFERROR(INDEX('別紙様式3-2（補助金）'!I$11:I$110,MATCH(ROW(N40)-2,$B$3:$B$102,0),),"")</f>
        <v/>
      </c>
    </row>
    <row r="41" spans="1:14" ht="18" customHeight="1">
      <c r="A41" s="191"/>
      <c r="B41" s="192" t="str">
        <f>IF(基本情報入力シート!Z78="","",COUNTIFS(基本情報入力シート!$Z$40:Z78,"&gt;60)",基本情報入力シート!$R$40:R78,基本情報入力シート!$C$18))</f>
        <v/>
      </c>
      <c r="C41" s="197"/>
      <c r="D41" s="191">
        <f>IF([2]基本情報入力シート!A77="","",[2]基本情報入力シート!A77)</f>
        <v>39</v>
      </c>
      <c r="E41" s="198"/>
      <c r="F41" s="199"/>
      <c r="G41" s="199"/>
      <c r="H41" s="199"/>
      <c r="I41" s="192" t="str" cm="1">
        <f t="array" ref="I41">IFERROR(INDEX(基本情報入力シート!$C$40:$C$139,MATCH(ROW(I41)-2,$B$3:$B$102,0),),"")</f>
        <v/>
      </c>
      <c r="J41" s="192" t="str" cm="1">
        <f t="array" ref="J41">IFERROR(INDEX(基本情報入力シート!$Y$40:$Y$139,MATCH(ROW(J41)-2,$B$3:$B$102,0),),"")</f>
        <v/>
      </c>
      <c r="K41" s="192" t="str" cm="1">
        <f t="array" ref="K41">IFERROR(INDEX(基本情報入力シート!$X$40:$X$139,MATCH(ROW(K41)-2,$B$3:$B$102,0),),"")</f>
        <v/>
      </c>
      <c r="L41" s="199"/>
      <c r="M41" s="200"/>
      <c r="N41" s="195" t="str" cm="1">
        <f t="array" ref="N41">IFERROR(INDEX('別紙様式3-2（補助金）'!I$11:I$110,MATCH(ROW(N41)-2,$B$3:$B$102,0),),"")</f>
        <v/>
      </c>
    </row>
    <row r="42" spans="1:14" ht="18" customHeight="1">
      <c r="A42" s="191"/>
      <c r="B42" s="192" t="str">
        <f>IF(基本情報入力シート!Z79="","",COUNTIFS(基本情報入力シート!$Z$40:Z79,"&gt;60)",基本情報入力シート!$R$40:R79,基本情報入力シート!$C$18))</f>
        <v/>
      </c>
      <c r="C42" s="197"/>
      <c r="D42" s="191">
        <f>IF([2]基本情報入力シート!A78="","",[2]基本情報入力シート!A78)</f>
        <v>40</v>
      </c>
      <c r="E42" s="198"/>
      <c r="F42" s="199"/>
      <c r="G42" s="199"/>
      <c r="H42" s="199"/>
      <c r="I42" s="192" t="str" cm="1">
        <f t="array" ref="I42">IFERROR(INDEX(基本情報入力シート!$C$40:$C$139,MATCH(ROW(I42)-2,$B$3:$B$102,0),),"")</f>
        <v/>
      </c>
      <c r="J42" s="192" t="str" cm="1">
        <f t="array" ref="J42">IFERROR(INDEX(基本情報入力シート!$Y$40:$Y$139,MATCH(ROW(J42)-2,$B$3:$B$102,0),),"")</f>
        <v/>
      </c>
      <c r="K42" s="192" t="str" cm="1">
        <f t="array" ref="K42">IFERROR(INDEX(基本情報入力シート!$X$40:$X$139,MATCH(ROW(K42)-2,$B$3:$B$102,0),),"")</f>
        <v/>
      </c>
      <c r="L42" s="199"/>
      <c r="M42" s="200"/>
      <c r="N42" s="195" t="str" cm="1">
        <f t="array" ref="N42">IFERROR(INDEX('別紙様式3-2（補助金）'!I$11:I$110,MATCH(ROW(N42)-2,$B$3:$B$102,0),),"")</f>
        <v/>
      </c>
    </row>
    <row r="43" spans="1:14" ht="18" customHeight="1">
      <c r="A43" s="191"/>
      <c r="B43" s="192" t="str">
        <f>IF(基本情報入力シート!Z80="","",COUNTIFS(基本情報入力シート!$Z$40:Z80,"&gt;60)",基本情報入力シート!$R$40:R80,基本情報入力シート!$C$18))</f>
        <v/>
      </c>
      <c r="C43" s="197"/>
      <c r="D43" s="191">
        <f>IF([2]基本情報入力シート!A79="","",[2]基本情報入力シート!A79)</f>
        <v>41</v>
      </c>
      <c r="E43" s="198"/>
      <c r="F43" s="199"/>
      <c r="G43" s="199"/>
      <c r="H43" s="199"/>
      <c r="I43" s="192" t="str" cm="1">
        <f t="array" ref="I43">IFERROR(INDEX(基本情報入力シート!$C$40:$C$139,MATCH(ROW(I43)-2,$B$3:$B$102,0),),"")</f>
        <v/>
      </c>
      <c r="J43" s="192" t="str" cm="1">
        <f t="array" ref="J43">IFERROR(INDEX(基本情報入力シート!$Y$40:$Y$139,MATCH(ROW(J43)-2,$B$3:$B$102,0),),"")</f>
        <v/>
      </c>
      <c r="K43" s="192" t="str" cm="1">
        <f t="array" ref="K43">IFERROR(INDEX(基本情報入力シート!$X$40:$X$139,MATCH(ROW(K43)-2,$B$3:$B$102,0),),"")</f>
        <v/>
      </c>
      <c r="L43" s="199"/>
      <c r="M43" s="200"/>
      <c r="N43" s="195" t="str" cm="1">
        <f t="array" ref="N43">IFERROR(INDEX('別紙様式3-2（補助金）'!I$11:I$110,MATCH(ROW(N43)-2,$B$3:$B$102,0),),"")</f>
        <v/>
      </c>
    </row>
    <row r="44" spans="1:14" ht="18" customHeight="1">
      <c r="A44" s="191"/>
      <c r="B44" s="192" t="str">
        <f>IF(基本情報入力シート!Z81="","",COUNTIFS(基本情報入力シート!$Z$40:Z81,"&gt;60)",基本情報入力シート!$R$40:R81,基本情報入力シート!$C$18))</f>
        <v/>
      </c>
      <c r="C44" s="197"/>
      <c r="D44" s="191">
        <f>IF([2]基本情報入力シート!A80="","",[2]基本情報入力シート!A80)</f>
        <v>42</v>
      </c>
      <c r="E44" s="198"/>
      <c r="F44" s="199"/>
      <c r="G44" s="199"/>
      <c r="H44" s="199"/>
      <c r="I44" s="192" t="str" cm="1">
        <f t="array" ref="I44">IFERROR(INDEX(基本情報入力シート!$C$40:$C$139,MATCH(ROW(I44)-2,$B$3:$B$102,0),),"")</f>
        <v/>
      </c>
      <c r="J44" s="192" t="str" cm="1">
        <f t="array" ref="J44">IFERROR(INDEX(基本情報入力シート!$Y$40:$Y$139,MATCH(ROW(J44)-2,$B$3:$B$102,0),),"")</f>
        <v/>
      </c>
      <c r="K44" s="192" t="str" cm="1">
        <f t="array" ref="K44">IFERROR(INDEX(基本情報入力シート!$X$40:$X$139,MATCH(ROW(K44)-2,$B$3:$B$102,0),),"")</f>
        <v/>
      </c>
      <c r="L44" s="199"/>
      <c r="M44" s="200"/>
      <c r="N44" s="195" t="str" cm="1">
        <f t="array" ref="N44">IFERROR(INDEX('別紙様式3-2（補助金）'!I$11:I$110,MATCH(ROW(N44)-2,$B$3:$B$102,0),),"")</f>
        <v/>
      </c>
    </row>
    <row r="45" spans="1:14" ht="18" customHeight="1">
      <c r="A45" s="191"/>
      <c r="B45" s="192" t="str">
        <f>IF(基本情報入力シート!Z82="","",COUNTIFS(基本情報入力シート!$Z$40:Z82,"&gt;60)",基本情報入力シート!$R$40:R82,基本情報入力シート!$C$18))</f>
        <v/>
      </c>
      <c r="C45" s="197"/>
      <c r="D45" s="191">
        <f>IF([2]基本情報入力シート!A81="","",[2]基本情報入力シート!A81)</f>
        <v>43</v>
      </c>
      <c r="E45" s="198"/>
      <c r="F45" s="199"/>
      <c r="G45" s="199"/>
      <c r="H45" s="199"/>
      <c r="I45" s="192" t="str" cm="1">
        <f t="array" ref="I45">IFERROR(INDEX(基本情報入力シート!$C$40:$C$139,MATCH(ROW(I45)-2,$B$3:$B$102,0),),"")</f>
        <v/>
      </c>
      <c r="J45" s="192" t="str" cm="1">
        <f t="array" ref="J45">IFERROR(INDEX(基本情報入力シート!$Y$40:$Y$139,MATCH(ROW(J45)-2,$B$3:$B$102,0),),"")</f>
        <v/>
      </c>
      <c r="K45" s="192" t="str" cm="1">
        <f t="array" ref="K45">IFERROR(INDEX(基本情報入力シート!$X$40:$X$139,MATCH(ROW(K45)-2,$B$3:$B$102,0),),"")</f>
        <v/>
      </c>
      <c r="L45" s="199"/>
      <c r="M45" s="200"/>
      <c r="N45" s="195" t="str" cm="1">
        <f t="array" ref="N45">IFERROR(INDEX('別紙様式3-2（補助金）'!I$11:I$110,MATCH(ROW(N45)-2,$B$3:$B$102,0),),"")</f>
        <v/>
      </c>
    </row>
    <row r="46" spans="1:14" ht="18" customHeight="1">
      <c r="A46" s="191"/>
      <c r="B46" s="192" t="str">
        <f>IF(基本情報入力シート!Z83="","",COUNTIFS(基本情報入力シート!$Z$40:Z83,"&gt;60)",基本情報入力シート!$R$40:R83,基本情報入力シート!$C$18))</f>
        <v/>
      </c>
      <c r="C46" s="197"/>
      <c r="D46" s="191">
        <f>IF([2]基本情報入力シート!A82="","",[2]基本情報入力シート!A82)</f>
        <v>44</v>
      </c>
      <c r="E46" s="198"/>
      <c r="F46" s="199"/>
      <c r="G46" s="199"/>
      <c r="H46" s="199"/>
      <c r="I46" s="192" t="str" cm="1">
        <f t="array" ref="I46">IFERROR(INDEX(基本情報入力シート!$C$40:$C$139,MATCH(ROW(I46)-2,$B$3:$B$102,0),),"")</f>
        <v/>
      </c>
      <c r="J46" s="192" t="str" cm="1">
        <f t="array" ref="J46">IFERROR(INDEX(基本情報入力シート!$Y$40:$Y$139,MATCH(ROW(J46)-2,$B$3:$B$102,0),),"")</f>
        <v/>
      </c>
      <c r="K46" s="192" t="str" cm="1">
        <f t="array" ref="K46">IFERROR(INDEX(基本情報入力シート!$X$40:$X$139,MATCH(ROW(K46)-2,$B$3:$B$102,0),),"")</f>
        <v/>
      </c>
      <c r="L46" s="199"/>
      <c r="M46" s="200"/>
      <c r="N46" s="195" t="str" cm="1">
        <f t="array" ref="N46">IFERROR(INDEX('別紙様式3-2（補助金）'!I$11:I$110,MATCH(ROW(N46)-2,$B$3:$B$102,0),),"")</f>
        <v/>
      </c>
    </row>
    <row r="47" spans="1:14" ht="18" customHeight="1">
      <c r="A47" s="191"/>
      <c r="B47" s="192" t="str">
        <f>IF(基本情報入力シート!Z84="","",COUNTIFS(基本情報入力シート!$Z$40:Z84,"&gt;60)",基本情報入力シート!$R$40:R84,基本情報入力シート!$C$18))</f>
        <v/>
      </c>
      <c r="C47" s="197"/>
      <c r="D47" s="191">
        <f>IF([2]基本情報入力シート!A83="","",[2]基本情報入力シート!A83)</f>
        <v>45</v>
      </c>
      <c r="E47" s="198"/>
      <c r="F47" s="199"/>
      <c r="G47" s="199"/>
      <c r="H47" s="199"/>
      <c r="I47" s="192" t="str" cm="1">
        <f t="array" ref="I47">IFERROR(INDEX(基本情報入力シート!$C$40:$C$139,MATCH(ROW(I47)-2,$B$3:$B$102,0),),"")</f>
        <v/>
      </c>
      <c r="J47" s="192" t="str" cm="1">
        <f t="array" ref="J47">IFERROR(INDEX(基本情報入力シート!$Y$40:$Y$139,MATCH(ROW(J47)-2,$B$3:$B$102,0),),"")</f>
        <v/>
      </c>
      <c r="K47" s="192" t="str" cm="1">
        <f t="array" ref="K47">IFERROR(INDEX(基本情報入力シート!$X$40:$X$139,MATCH(ROW(K47)-2,$B$3:$B$102,0),),"")</f>
        <v/>
      </c>
      <c r="L47" s="199"/>
      <c r="M47" s="200"/>
      <c r="N47" s="195" t="str" cm="1">
        <f t="array" ref="N47">IFERROR(INDEX('別紙様式3-2（補助金）'!I$11:I$110,MATCH(ROW(N47)-2,$B$3:$B$102,0),),"")</f>
        <v/>
      </c>
    </row>
    <row r="48" spans="1:14" ht="18" customHeight="1">
      <c r="A48" s="191"/>
      <c r="B48" s="192" t="str">
        <f>IF(基本情報入力シート!Z85="","",COUNTIFS(基本情報入力シート!$Z$40:Z85,"&gt;60)",基本情報入力シート!$R$40:R85,基本情報入力シート!$C$18))</f>
        <v/>
      </c>
      <c r="C48" s="197"/>
      <c r="D48" s="191">
        <f>IF([2]基本情報入力シート!A84="","",[2]基本情報入力シート!A84)</f>
        <v>46</v>
      </c>
      <c r="E48" s="198"/>
      <c r="F48" s="199"/>
      <c r="G48" s="199"/>
      <c r="H48" s="199"/>
      <c r="I48" s="192" t="str" cm="1">
        <f t="array" ref="I48">IFERROR(INDEX(基本情報入力シート!$C$40:$C$139,MATCH(ROW(I48)-2,$B$3:$B$102,0),),"")</f>
        <v/>
      </c>
      <c r="J48" s="192" t="str" cm="1">
        <f t="array" ref="J48">IFERROR(INDEX(基本情報入力シート!$Y$40:$Y$139,MATCH(ROW(J48)-2,$B$3:$B$102,0),),"")</f>
        <v/>
      </c>
      <c r="K48" s="192" t="str" cm="1">
        <f t="array" ref="K48">IFERROR(INDEX(基本情報入力シート!$X$40:$X$139,MATCH(ROW(K48)-2,$B$3:$B$102,0),),"")</f>
        <v/>
      </c>
      <c r="L48" s="199"/>
      <c r="M48" s="200"/>
      <c r="N48" s="195" t="str" cm="1">
        <f t="array" ref="N48">IFERROR(INDEX('別紙様式3-2（補助金）'!I$11:I$110,MATCH(ROW(N48)-2,$B$3:$B$102,0),),"")</f>
        <v/>
      </c>
    </row>
    <row r="49" spans="1:14" ht="18" customHeight="1">
      <c r="A49" s="191"/>
      <c r="B49" s="192" t="str">
        <f>IF(基本情報入力シート!Z86="","",COUNTIFS(基本情報入力シート!$Z$40:Z86,"&gt;60)",基本情報入力シート!$R$40:R86,基本情報入力シート!$C$18))</f>
        <v/>
      </c>
      <c r="C49" s="197"/>
      <c r="D49" s="191">
        <f>IF([2]基本情報入力シート!A85="","",[2]基本情報入力シート!A85)</f>
        <v>47</v>
      </c>
      <c r="E49" s="198"/>
      <c r="F49" s="199"/>
      <c r="G49" s="199"/>
      <c r="H49" s="199"/>
      <c r="I49" s="192" t="str" cm="1">
        <f t="array" ref="I49">IFERROR(INDEX(基本情報入力シート!$C$40:$C$139,MATCH(ROW(I49)-2,$B$3:$B$102,0),),"")</f>
        <v/>
      </c>
      <c r="J49" s="192" t="str" cm="1">
        <f t="array" ref="J49">IFERROR(INDEX(基本情報入力シート!$Y$40:$Y$139,MATCH(ROW(J49)-2,$B$3:$B$102,0),),"")</f>
        <v/>
      </c>
      <c r="K49" s="192" t="str" cm="1">
        <f t="array" ref="K49">IFERROR(INDEX(基本情報入力シート!$X$40:$X$139,MATCH(ROW(K49)-2,$B$3:$B$102,0),),"")</f>
        <v/>
      </c>
      <c r="L49" s="199"/>
      <c r="M49" s="200"/>
      <c r="N49" s="195" t="str" cm="1">
        <f t="array" ref="N49">IFERROR(INDEX('別紙様式3-2（補助金）'!I$11:I$110,MATCH(ROW(N49)-2,$B$3:$B$102,0),),"")</f>
        <v/>
      </c>
    </row>
    <row r="50" spans="1:14" ht="18" customHeight="1">
      <c r="A50" s="191"/>
      <c r="B50" s="192" t="str">
        <f>IF(基本情報入力シート!Z87="","",COUNTIFS(基本情報入力シート!$Z$40:Z87,"&gt;60)",基本情報入力シート!$R$40:R87,基本情報入力シート!$C$18))</f>
        <v/>
      </c>
      <c r="C50" s="197"/>
      <c r="D50" s="191">
        <f>IF([2]基本情報入力シート!A86="","",[2]基本情報入力シート!A86)</f>
        <v>48</v>
      </c>
      <c r="E50" s="198"/>
      <c r="F50" s="199"/>
      <c r="G50" s="199"/>
      <c r="H50" s="199"/>
      <c r="I50" s="192" t="str" cm="1">
        <f t="array" ref="I50">IFERROR(INDEX(基本情報入力シート!$C$40:$C$139,MATCH(ROW(I50)-2,$B$3:$B$102,0),),"")</f>
        <v/>
      </c>
      <c r="J50" s="192" t="str" cm="1">
        <f t="array" ref="J50">IFERROR(INDEX(基本情報入力シート!$Y$40:$Y$139,MATCH(ROW(J50)-2,$B$3:$B$102,0),),"")</f>
        <v/>
      </c>
      <c r="K50" s="192" t="str" cm="1">
        <f t="array" ref="K50">IFERROR(INDEX(基本情報入力シート!$X$40:$X$139,MATCH(ROW(K50)-2,$B$3:$B$102,0),),"")</f>
        <v/>
      </c>
      <c r="L50" s="199"/>
      <c r="M50" s="200"/>
      <c r="N50" s="195" t="str" cm="1">
        <f t="array" ref="N50">IFERROR(INDEX('別紙様式3-2（補助金）'!I$11:I$110,MATCH(ROW(N50)-2,$B$3:$B$102,0),),"")</f>
        <v/>
      </c>
    </row>
    <row r="51" spans="1:14" ht="18" customHeight="1">
      <c r="A51" s="191"/>
      <c r="B51" s="192" t="str">
        <f>IF(基本情報入力シート!Z88="","",COUNTIFS(基本情報入力シート!$Z$40:Z88,"&gt;60)",基本情報入力シート!$R$40:R88,基本情報入力シート!$C$18))</f>
        <v/>
      </c>
      <c r="C51" s="197"/>
      <c r="D51" s="191">
        <f>IF([2]基本情報入力シート!A87="","",[2]基本情報入力シート!A87)</f>
        <v>49</v>
      </c>
      <c r="E51" s="198"/>
      <c r="F51" s="199"/>
      <c r="G51" s="199"/>
      <c r="H51" s="199"/>
      <c r="I51" s="192" t="str" cm="1">
        <f t="array" ref="I51">IFERROR(INDEX(基本情報入力シート!$C$40:$C$139,MATCH(ROW(I51)-2,$B$3:$B$102,0),),"")</f>
        <v/>
      </c>
      <c r="J51" s="192" t="str" cm="1">
        <f t="array" ref="J51">IFERROR(INDEX(基本情報入力シート!$Y$40:$Y$139,MATCH(ROW(J51)-2,$B$3:$B$102,0),),"")</f>
        <v/>
      </c>
      <c r="K51" s="192" t="str" cm="1">
        <f t="array" ref="K51">IFERROR(INDEX(基本情報入力シート!$X$40:$X$139,MATCH(ROW(K51)-2,$B$3:$B$102,0),),"")</f>
        <v/>
      </c>
      <c r="L51" s="199"/>
      <c r="M51" s="200"/>
      <c r="N51" s="195" t="str" cm="1">
        <f t="array" ref="N51">IFERROR(INDEX('別紙様式3-2（補助金）'!I$11:I$110,MATCH(ROW(N51)-2,$B$3:$B$102,0),),"")</f>
        <v/>
      </c>
    </row>
    <row r="52" spans="1:14" ht="18" customHeight="1">
      <c r="A52" s="191"/>
      <c r="B52" s="192" t="str">
        <f>IF(基本情報入力シート!Z89="","",COUNTIFS(基本情報入力シート!$Z$40:Z89,"&gt;60)",基本情報入力シート!$R$40:R89,基本情報入力シート!$C$18))</f>
        <v/>
      </c>
      <c r="C52" s="197"/>
      <c r="D52" s="191">
        <f>IF([2]基本情報入力シート!A88="","",[2]基本情報入力シート!A88)</f>
        <v>50</v>
      </c>
      <c r="E52" s="198"/>
      <c r="F52" s="199"/>
      <c r="G52" s="199"/>
      <c r="H52" s="199"/>
      <c r="I52" s="192" t="str" cm="1">
        <f t="array" ref="I52">IFERROR(INDEX(基本情報入力シート!$C$40:$C$139,MATCH(ROW(I52)-2,$B$3:$B$102,0),),"")</f>
        <v/>
      </c>
      <c r="J52" s="192" t="str" cm="1">
        <f t="array" ref="J52">IFERROR(INDEX(基本情報入力シート!$Y$40:$Y$139,MATCH(ROW(J52)-2,$B$3:$B$102,0),),"")</f>
        <v/>
      </c>
      <c r="K52" s="192" t="str" cm="1">
        <f t="array" ref="K52">IFERROR(INDEX(基本情報入力シート!$X$40:$X$139,MATCH(ROW(K52)-2,$B$3:$B$102,0),),"")</f>
        <v/>
      </c>
      <c r="L52" s="199"/>
      <c r="M52" s="200"/>
      <c r="N52" s="195" t="str" cm="1">
        <f t="array" ref="N52">IFERROR(INDEX('別紙様式3-2（補助金）'!I$11:I$110,MATCH(ROW(N52)-2,$B$3:$B$102,0),),"")</f>
        <v/>
      </c>
    </row>
    <row r="53" spans="1:14" ht="18" customHeight="1">
      <c r="A53" s="191"/>
      <c r="B53" s="192" t="str">
        <f>IF(基本情報入力シート!Z90="","",COUNTIFS(基本情報入力シート!$Z$40:Z90,"&gt;60)",基本情報入力シート!$R$40:R90,基本情報入力シート!$C$18))</f>
        <v/>
      </c>
      <c r="C53" s="197"/>
      <c r="D53" s="191">
        <f>IF([2]基本情報入力シート!A89="","",[2]基本情報入力シート!A89)</f>
        <v>51</v>
      </c>
      <c r="E53" s="198"/>
      <c r="F53" s="199"/>
      <c r="G53" s="199"/>
      <c r="H53" s="199"/>
      <c r="I53" s="192" t="str" cm="1">
        <f t="array" ref="I53">IFERROR(INDEX(基本情報入力シート!$C$40:$C$139,MATCH(ROW(I53)-2,$B$3:$B$102,0),),"")</f>
        <v/>
      </c>
      <c r="J53" s="192" t="str" cm="1">
        <f t="array" ref="J53">IFERROR(INDEX(基本情報入力シート!$Y$40:$Y$139,MATCH(ROW(J53)-2,$B$3:$B$102,0),),"")</f>
        <v/>
      </c>
      <c r="K53" s="192" t="str" cm="1">
        <f t="array" ref="K53">IFERROR(INDEX(基本情報入力シート!$X$40:$X$139,MATCH(ROW(K53)-2,$B$3:$B$102,0),),"")</f>
        <v/>
      </c>
      <c r="L53" s="199"/>
      <c r="M53" s="200"/>
      <c r="N53" s="195" t="str" cm="1">
        <f t="array" ref="N53">IFERROR(INDEX('別紙様式3-2（補助金）'!I$11:I$110,MATCH(ROW(N53)-2,$B$3:$B$102,0),),"")</f>
        <v/>
      </c>
    </row>
    <row r="54" spans="1:14" ht="18" customHeight="1">
      <c r="A54" s="191"/>
      <c r="B54" s="192" t="str">
        <f>IF(基本情報入力シート!Z91="","",COUNTIFS(基本情報入力シート!$Z$40:Z91,"&gt;60)",基本情報入力シート!$R$40:R91,基本情報入力シート!$C$18))</f>
        <v/>
      </c>
      <c r="C54" s="197"/>
      <c r="D54" s="191">
        <f>IF([2]基本情報入力シート!A90="","",[2]基本情報入力シート!A90)</f>
        <v>52</v>
      </c>
      <c r="E54" s="198"/>
      <c r="F54" s="199"/>
      <c r="G54" s="199"/>
      <c r="H54" s="199"/>
      <c r="I54" s="192" t="str" cm="1">
        <f t="array" ref="I54">IFERROR(INDEX(基本情報入力シート!$C$40:$C$139,MATCH(ROW(I54)-2,$B$3:$B$102,0),),"")</f>
        <v/>
      </c>
      <c r="J54" s="192" t="str" cm="1">
        <f t="array" ref="J54">IFERROR(INDEX(基本情報入力シート!$Y$40:$Y$139,MATCH(ROW(J54)-2,$B$3:$B$102,0),),"")</f>
        <v/>
      </c>
      <c r="K54" s="192" t="str" cm="1">
        <f t="array" ref="K54">IFERROR(INDEX(基本情報入力シート!$X$40:$X$139,MATCH(ROW(K54)-2,$B$3:$B$102,0),),"")</f>
        <v/>
      </c>
      <c r="L54" s="199"/>
      <c r="M54" s="200"/>
      <c r="N54" s="195" t="str" cm="1">
        <f t="array" ref="N54">IFERROR(INDEX('別紙様式3-2（補助金）'!I$11:I$110,MATCH(ROW(N54)-2,$B$3:$B$102,0),),"")</f>
        <v/>
      </c>
    </row>
    <row r="55" spans="1:14" ht="18" customHeight="1">
      <c r="A55" s="191"/>
      <c r="B55" s="192" t="str">
        <f>IF(基本情報入力シート!Z92="","",COUNTIFS(基本情報入力シート!$Z$40:Z92,"&gt;60)",基本情報入力シート!$R$40:R92,基本情報入力シート!$C$18))</f>
        <v/>
      </c>
      <c r="C55" s="197"/>
      <c r="D55" s="191">
        <f>IF([2]基本情報入力シート!A91="","",[2]基本情報入力シート!A91)</f>
        <v>53</v>
      </c>
      <c r="E55" s="198"/>
      <c r="F55" s="199"/>
      <c r="G55" s="199"/>
      <c r="H55" s="199"/>
      <c r="I55" s="192" t="str" cm="1">
        <f t="array" ref="I55">IFERROR(INDEX(基本情報入力シート!$C$40:$C$139,MATCH(ROW(I55)-2,$B$3:$B$102,0),),"")</f>
        <v/>
      </c>
      <c r="J55" s="192" t="str" cm="1">
        <f t="array" ref="J55">IFERROR(INDEX(基本情報入力シート!$Y$40:$Y$139,MATCH(ROW(J55)-2,$B$3:$B$102,0),),"")</f>
        <v/>
      </c>
      <c r="K55" s="192" t="str" cm="1">
        <f t="array" ref="K55">IFERROR(INDEX(基本情報入力シート!$X$40:$X$139,MATCH(ROW(K55)-2,$B$3:$B$102,0),),"")</f>
        <v/>
      </c>
      <c r="L55" s="199"/>
      <c r="M55" s="200"/>
      <c r="N55" s="195" t="str" cm="1">
        <f t="array" ref="N55">IFERROR(INDEX('別紙様式3-2（補助金）'!I$11:I$110,MATCH(ROW(N55)-2,$B$3:$B$102,0),),"")</f>
        <v/>
      </c>
    </row>
    <row r="56" spans="1:14" ht="18" customHeight="1">
      <c r="A56" s="191"/>
      <c r="B56" s="192" t="str">
        <f>IF(基本情報入力シート!Z93="","",COUNTIFS(基本情報入力シート!$Z$40:Z93,"&gt;60)",基本情報入力シート!$R$40:R93,基本情報入力シート!$C$18))</f>
        <v/>
      </c>
      <c r="C56" s="197"/>
      <c r="D56" s="191">
        <f>IF([2]基本情報入力シート!A92="","",[2]基本情報入力シート!A92)</f>
        <v>54</v>
      </c>
      <c r="E56" s="198"/>
      <c r="F56" s="199"/>
      <c r="G56" s="199"/>
      <c r="H56" s="199"/>
      <c r="I56" s="192" t="str" cm="1">
        <f t="array" ref="I56">IFERROR(INDEX(基本情報入力シート!$C$40:$C$139,MATCH(ROW(I56)-2,$B$3:$B$102,0),),"")</f>
        <v/>
      </c>
      <c r="J56" s="192" t="str" cm="1">
        <f t="array" ref="J56">IFERROR(INDEX(基本情報入力シート!$Y$40:$Y$139,MATCH(ROW(J56)-2,$B$3:$B$102,0),),"")</f>
        <v/>
      </c>
      <c r="K56" s="192" t="str" cm="1">
        <f t="array" ref="K56">IFERROR(INDEX(基本情報入力シート!$X$40:$X$139,MATCH(ROW(K56)-2,$B$3:$B$102,0),),"")</f>
        <v/>
      </c>
      <c r="L56" s="199"/>
      <c r="M56" s="200"/>
      <c r="N56" s="195" t="str" cm="1">
        <f t="array" ref="N56">IFERROR(INDEX('別紙様式3-2（補助金）'!I$11:I$110,MATCH(ROW(N56)-2,$B$3:$B$102,0),),"")</f>
        <v/>
      </c>
    </row>
    <row r="57" spans="1:14" ht="18" customHeight="1">
      <c r="A57" s="191"/>
      <c r="B57" s="192" t="str">
        <f>IF(基本情報入力シート!Z94="","",COUNTIFS(基本情報入力シート!$Z$40:Z94,"&gt;60)",基本情報入力シート!$R$40:R94,基本情報入力シート!$C$18))</f>
        <v/>
      </c>
      <c r="C57" s="197"/>
      <c r="D57" s="191">
        <f>IF([2]基本情報入力シート!A93="","",[2]基本情報入力シート!A93)</f>
        <v>55</v>
      </c>
      <c r="E57" s="198"/>
      <c r="F57" s="199"/>
      <c r="G57" s="199"/>
      <c r="H57" s="199"/>
      <c r="I57" s="192" t="str" cm="1">
        <f t="array" ref="I57">IFERROR(INDEX(基本情報入力シート!$C$40:$C$139,MATCH(ROW(I57)-2,$B$3:$B$102,0),),"")</f>
        <v/>
      </c>
      <c r="J57" s="192" t="str" cm="1">
        <f t="array" ref="J57">IFERROR(INDEX(基本情報入力シート!$Y$40:$Y$139,MATCH(ROW(J57)-2,$B$3:$B$102,0),),"")</f>
        <v/>
      </c>
      <c r="K57" s="192" t="str" cm="1">
        <f t="array" ref="K57">IFERROR(INDEX(基本情報入力シート!$X$40:$X$139,MATCH(ROW(K57)-2,$B$3:$B$102,0),),"")</f>
        <v/>
      </c>
      <c r="L57" s="199"/>
      <c r="M57" s="200"/>
      <c r="N57" s="195" t="str" cm="1">
        <f t="array" ref="N57">IFERROR(INDEX('別紙様式3-2（補助金）'!I$11:I$110,MATCH(ROW(N57)-2,$B$3:$B$102,0),),"")</f>
        <v/>
      </c>
    </row>
    <row r="58" spans="1:14" ht="18" customHeight="1">
      <c r="A58" s="191"/>
      <c r="B58" s="192" t="str">
        <f>IF(基本情報入力シート!Z95="","",COUNTIFS(基本情報入力シート!$Z$40:Z95,"&gt;60)",基本情報入力シート!$R$40:R95,基本情報入力シート!$C$18))</f>
        <v/>
      </c>
      <c r="C58" s="197"/>
      <c r="D58" s="191">
        <f>IF([2]基本情報入力シート!A94="","",[2]基本情報入力シート!A94)</f>
        <v>56</v>
      </c>
      <c r="E58" s="198"/>
      <c r="F58" s="199"/>
      <c r="G58" s="199"/>
      <c r="H58" s="199"/>
      <c r="I58" s="192" t="str" cm="1">
        <f t="array" ref="I58">IFERROR(INDEX(基本情報入力シート!$C$40:$C$139,MATCH(ROW(I58)-2,$B$3:$B$102,0),),"")</f>
        <v/>
      </c>
      <c r="J58" s="192" t="str" cm="1">
        <f t="array" ref="J58">IFERROR(INDEX(基本情報入力シート!$Y$40:$Y$139,MATCH(ROW(J58)-2,$B$3:$B$102,0),),"")</f>
        <v/>
      </c>
      <c r="K58" s="192" t="str" cm="1">
        <f t="array" ref="K58">IFERROR(INDEX(基本情報入力シート!$X$40:$X$139,MATCH(ROW(K58)-2,$B$3:$B$102,0),),"")</f>
        <v/>
      </c>
      <c r="L58" s="199"/>
      <c r="M58" s="200"/>
      <c r="N58" s="195" t="str" cm="1">
        <f t="array" ref="N58">IFERROR(INDEX('別紙様式3-2（補助金）'!I$11:I$110,MATCH(ROW(N58)-2,$B$3:$B$102,0),),"")</f>
        <v/>
      </c>
    </row>
    <row r="59" spans="1:14" ht="18" customHeight="1">
      <c r="A59" s="191"/>
      <c r="B59" s="192" t="str">
        <f>IF(基本情報入力シート!Z96="","",COUNTIFS(基本情報入力シート!$Z$40:Z96,"&gt;60)",基本情報入力シート!$R$40:R96,基本情報入力シート!$C$18))</f>
        <v/>
      </c>
      <c r="C59" s="197"/>
      <c r="D59" s="191">
        <f>IF([2]基本情報入力シート!A95="","",[2]基本情報入力シート!A95)</f>
        <v>57</v>
      </c>
      <c r="E59" s="198"/>
      <c r="F59" s="199"/>
      <c r="G59" s="199"/>
      <c r="H59" s="199"/>
      <c r="I59" s="192" t="str" cm="1">
        <f t="array" ref="I59">IFERROR(INDEX(基本情報入力シート!$C$40:$C$139,MATCH(ROW(I59)-2,$B$3:$B$102,0),),"")</f>
        <v/>
      </c>
      <c r="J59" s="192" t="str" cm="1">
        <f t="array" ref="J59">IFERROR(INDEX(基本情報入力シート!$Y$40:$Y$139,MATCH(ROW(J59)-2,$B$3:$B$102,0),),"")</f>
        <v/>
      </c>
      <c r="K59" s="192" t="str" cm="1">
        <f t="array" ref="K59">IFERROR(INDEX(基本情報入力シート!$X$40:$X$139,MATCH(ROW(K59)-2,$B$3:$B$102,0),),"")</f>
        <v/>
      </c>
      <c r="L59" s="199"/>
      <c r="M59" s="200"/>
      <c r="N59" s="195" t="str" cm="1">
        <f t="array" ref="N59">IFERROR(INDEX('別紙様式3-2（補助金）'!I$11:I$110,MATCH(ROW(N59)-2,$B$3:$B$102,0),),"")</f>
        <v/>
      </c>
    </row>
    <row r="60" spans="1:14" ht="18" customHeight="1">
      <c r="A60" s="191"/>
      <c r="B60" s="192" t="str">
        <f>IF(基本情報入力シート!Z97="","",COUNTIFS(基本情報入力シート!$Z$40:Z97,"&gt;60)",基本情報入力シート!$R$40:R97,基本情報入力シート!$C$18))</f>
        <v/>
      </c>
      <c r="C60" s="197"/>
      <c r="D60" s="191">
        <f>IF([2]基本情報入力シート!A96="","",[2]基本情報入力シート!A96)</f>
        <v>58</v>
      </c>
      <c r="E60" s="198"/>
      <c r="F60" s="199"/>
      <c r="G60" s="199"/>
      <c r="H60" s="199"/>
      <c r="I60" s="192" t="str" cm="1">
        <f t="array" ref="I60">IFERROR(INDEX(基本情報入力シート!$C$40:$C$139,MATCH(ROW(I60)-2,$B$3:$B$102,0),),"")</f>
        <v/>
      </c>
      <c r="J60" s="192" t="str" cm="1">
        <f t="array" ref="J60">IFERROR(INDEX(基本情報入力シート!$Y$40:$Y$139,MATCH(ROW(J60)-2,$B$3:$B$102,0),),"")</f>
        <v/>
      </c>
      <c r="K60" s="192" t="str" cm="1">
        <f t="array" ref="K60">IFERROR(INDEX(基本情報入力シート!$X$40:$X$139,MATCH(ROW(K60)-2,$B$3:$B$102,0),),"")</f>
        <v/>
      </c>
      <c r="L60" s="199"/>
      <c r="M60" s="200"/>
      <c r="N60" s="195" t="str" cm="1">
        <f t="array" ref="N60">IFERROR(INDEX('別紙様式3-2（補助金）'!I$11:I$110,MATCH(ROW(N60)-2,$B$3:$B$102,0),),"")</f>
        <v/>
      </c>
    </row>
    <row r="61" spans="1:14" ht="18" customHeight="1">
      <c r="A61" s="191"/>
      <c r="B61" s="192" t="str">
        <f>IF(基本情報入力シート!Z98="","",COUNTIFS(基本情報入力シート!$Z$40:Z98,"&gt;60)",基本情報入力シート!$R$40:R98,基本情報入力シート!$C$18))</f>
        <v/>
      </c>
      <c r="C61" s="197"/>
      <c r="D61" s="191">
        <f>IF([2]基本情報入力シート!A97="","",[2]基本情報入力シート!A97)</f>
        <v>59</v>
      </c>
      <c r="E61" s="198"/>
      <c r="F61" s="199"/>
      <c r="G61" s="199"/>
      <c r="H61" s="199"/>
      <c r="I61" s="192" t="str" cm="1">
        <f t="array" ref="I61">IFERROR(INDEX(基本情報入力シート!$C$40:$C$139,MATCH(ROW(I61)-2,$B$3:$B$102,0),),"")</f>
        <v/>
      </c>
      <c r="J61" s="192" t="str" cm="1">
        <f t="array" ref="J61">IFERROR(INDEX(基本情報入力シート!$Y$40:$Y$139,MATCH(ROW(J61)-2,$B$3:$B$102,0),),"")</f>
        <v/>
      </c>
      <c r="K61" s="192" t="str" cm="1">
        <f t="array" ref="K61">IFERROR(INDEX(基本情報入力シート!$X$40:$X$139,MATCH(ROW(K61)-2,$B$3:$B$102,0),),"")</f>
        <v/>
      </c>
      <c r="L61" s="199"/>
      <c r="M61" s="200"/>
      <c r="N61" s="195" t="str" cm="1">
        <f t="array" ref="N61">IFERROR(INDEX('別紙様式3-2（補助金）'!I$11:I$110,MATCH(ROW(N61)-2,$B$3:$B$102,0),),"")</f>
        <v/>
      </c>
    </row>
    <row r="62" spans="1:14" ht="18" customHeight="1">
      <c r="A62" s="191"/>
      <c r="B62" s="192" t="str">
        <f>IF(基本情報入力シート!Z99="","",COUNTIFS(基本情報入力シート!$Z$40:Z99,"&gt;60)",基本情報入力シート!$R$40:R99,基本情報入力シート!$C$18))</f>
        <v/>
      </c>
      <c r="C62" s="197"/>
      <c r="D62" s="191">
        <f>IF([2]基本情報入力シート!A98="","",[2]基本情報入力シート!A98)</f>
        <v>60</v>
      </c>
      <c r="E62" s="198"/>
      <c r="F62" s="199"/>
      <c r="G62" s="199"/>
      <c r="H62" s="199"/>
      <c r="I62" s="192" t="str" cm="1">
        <f t="array" ref="I62">IFERROR(INDEX(基本情報入力シート!$C$40:$C$139,MATCH(ROW(I62)-2,$B$3:$B$102,0),),"")</f>
        <v/>
      </c>
      <c r="J62" s="192" t="str" cm="1">
        <f t="array" ref="J62">IFERROR(INDEX(基本情報入力シート!$Y$40:$Y$139,MATCH(ROW(J62)-2,$B$3:$B$102,0),),"")</f>
        <v/>
      </c>
      <c r="K62" s="192" t="str" cm="1">
        <f t="array" ref="K62">IFERROR(INDEX(基本情報入力シート!$X$40:$X$139,MATCH(ROW(K62)-2,$B$3:$B$102,0),),"")</f>
        <v/>
      </c>
      <c r="L62" s="199"/>
      <c r="M62" s="200"/>
      <c r="N62" s="195" t="str" cm="1">
        <f t="array" ref="N62">IFERROR(INDEX('別紙様式3-2（補助金）'!I$11:I$110,MATCH(ROW(N62)-2,$B$3:$B$102,0),),"")</f>
        <v/>
      </c>
    </row>
    <row r="63" spans="1:14" ht="18" customHeight="1">
      <c r="A63" s="191"/>
      <c r="B63" s="192" t="str">
        <f>IF(基本情報入力シート!Z100="","",COUNTIFS(基本情報入力シート!$Z$40:Z100,"&gt;60)",基本情報入力シート!$R$40:R100,基本情報入力シート!$C$18))</f>
        <v/>
      </c>
      <c r="C63" s="197"/>
      <c r="D63" s="191">
        <f>IF([2]基本情報入力シート!A99="","",[2]基本情報入力シート!A99)</f>
        <v>61</v>
      </c>
      <c r="E63" s="198"/>
      <c r="F63" s="199"/>
      <c r="G63" s="199"/>
      <c r="H63" s="199"/>
      <c r="I63" s="192" t="str" cm="1">
        <f t="array" ref="I63">IFERROR(INDEX(基本情報入力シート!$C$40:$C$139,MATCH(ROW(I63)-2,$B$3:$B$102,0),),"")</f>
        <v/>
      </c>
      <c r="J63" s="192" t="str" cm="1">
        <f t="array" ref="J63">IFERROR(INDEX(基本情報入力シート!$Y$40:$Y$139,MATCH(ROW(J63)-2,$B$3:$B$102,0),),"")</f>
        <v/>
      </c>
      <c r="K63" s="192" t="str" cm="1">
        <f t="array" ref="K63">IFERROR(INDEX(基本情報入力シート!$X$40:$X$139,MATCH(ROW(K63)-2,$B$3:$B$102,0),),"")</f>
        <v/>
      </c>
      <c r="L63" s="199"/>
      <c r="M63" s="200"/>
      <c r="N63" s="195" t="str" cm="1">
        <f t="array" ref="N63">IFERROR(INDEX('別紙様式3-2（補助金）'!I$11:I$110,MATCH(ROW(N63)-2,$B$3:$B$102,0),),"")</f>
        <v/>
      </c>
    </row>
    <row r="64" spans="1:14" ht="18" customHeight="1">
      <c r="A64" s="191"/>
      <c r="B64" s="192" t="str">
        <f>IF(基本情報入力シート!Z101="","",COUNTIFS(基本情報入力シート!$Z$40:Z101,"&gt;60)",基本情報入力シート!$R$40:R101,基本情報入力シート!$C$18))</f>
        <v/>
      </c>
      <c r="C64" s="197"/>
      <c r="D64" s="191">
        <f>IF([2]基本情報入力シート!A100="","",[2]基本情報入力シート!A100)</f>
        <v>62</v>
      </c>
      <c r="E64" s="198"/>
      <c r="F64" s="199"/>
      <c r="G64" s="199"/>
      <c r="H64" s="199"/>
      <c r="I64" s="192" t="str" cm="1">
        <f t="array" ref="I64">IFERROR(INDEX(基本情報入力シート!$C$40:$C$139,MATCH(ROW(I64)-2,$B$3:$B$102,0),),"")</f>
        <v/>
      </c>
      <c r="J64" s="192" t="str" cm="1">
        <f t="array" ref="J64">IFERROR(INDEX(基本情報入力シート!$Y$40:$Y$139,MATCH(ROW(J64)-2,$B$3:$B$102,0),),"")</f>
        <v/>
      </c>
      <c r="K64" s="192" t="str" cm="1">
        <f t="array" ref="K64">IFERROR(INDEX(基本情報入力シート!$X$40:$X$139,MATCH(ROW(K64)-2,$B$3:$B$102,0),),"")</f>
        <v/>
      </c>
      <c r="L64" s="199"/>
      <c r="M64" s="200"/>
      <c r="N64" s="195" t="str" cm="1">
        <f t="array" ref="N64">IFERROR(INDEX('別紙様式3-2（補助金）'!I$11:I$110,MATCH(ROW(N64)-2,$B$3:$B$102,0),),"")</f>
        <v/>
      </c>
    </row>
    <row r="65" spans="1:14" ht="18" customHeight="1">
      <c r="A65" s="191"/>
      <c r="B65" s="192" t="str">
        <f>IF(基本情報入力シート!Z102="","",COUNTIFS(基本情報入力シート!$Z$40:Z102,"&gt;60)",基本情報入力シート!$R$40:R102,基本情報入力シート!$C$18))</f>
        <v/>
      </c>
      <c r="C65" s="197"/>
      <c r="D65" s="191">
        <f>IF([2]基本情報入力シート!A101="","",[2]基本情報入力シート!A101)</f>
        <v>63</v>
      </c>
      <c r="E65" s="198"/>
      <c r="F65" s="199"/>
      <c r="G65" s="199"/>
      <c r="H65" s="199"/>
      <c r="I65" s="192" t="str" cm="1">
        <f t="array" ref="I65">IFERROR(INDEX(基本情報入力シート!$C$40:$C$139,MATCH(ROW(I65)-2,$B$3:$B$102,0),),"")</f>
        <v/>
      </c>
      <c r="J65" s="192" t="str" cm="1">
        <f t="array" ref="J65">IFERROR(INDEX(基本情報入力シート!$Y$40:$Y$139,MATCH(ROW(J65)-2,$B$3:$B$102,0),),"")</f>
        <v/>
      </c>
      <c r="K65" s="192" t="str" cm="1">
        <f t="array" ref="K65">IFERROR(INDEX(基本情報入力シート!$X$40:$X$139,MATCH(ROW(K65)-2,$B$3:$B$102,0),),"")</f>
        <v/>
      </c>
      <c r="L65" s="199"/>
      <c r="M65" s="200"/>
      <c r="N65" s="195" t="str" cm="1">
        <f t="array" ref="N65">IFERROR(INDEX('別紙様式3-2（補助金）'!I$11:I$110,MATCH(ROW(N65)-2,$B$3:$B$102,0),),"")</f>
        <v/>
      </c>
    </row>
    <row r="66" spans="1:14" ht="18" customHeight="1">
      <c r="A66" s="191"/>
      <c r="B66" s="192" t="str">
        <f>IF(基本情報入力シート!Z103="","",COUNTIFS(基本情報入力シート!$Z$40:Z103,"&gt;60)",基本情報入力シート!$R$40:R103,基本情報入力シート!$C$18))</f>
        <v/>
      </c>
      <c r="C66" s="197"/>
      <c r="D66" s="191">
        <f>IF([2]基本情報入力シート!A102="","",[2]基本情報入力シート!A102)</f>
        <v>64</v>
      </c>
      <c r="E66" s="198"/>
      <c r="F66" s="199"/>
      <c r="G66" s="199"/>
      <c r="H66" s="199"/>
      <c r="I66" s="192" t="str" cm="1">
        <f t="array" ref="I66">IFERROR(INDEX(基本情報入力シート!$C$40:$C$139,MATCH(ROW(I66)-2,$B$3:$B$102,0),),"")</f>
        <v/>
      </c>
      <c r="J66" s="192" t="str" cm="1">
        <f t="array" ref="J66">IFERROR(INDEX(基本情報入力シート!$Y$40:$Y$139,MATCH(ROW(J66)-2,$B$3:$B$102,0),),"")</f>
        <v/>
      </c>
      <c r="K66" s="192" t="str" cm="1">
        <f t="array" ref="K66">IFERROR(INDEX(基本情報入力シート!$X$40:$X$139,MATCH(ROW(K66)-2,$B$3:$B$102,0),),"")</f>
        <v/>
      </c>
      <c r="L66" s="199"/>
      <c r="M66" s="200"/>
      <c r="N66" s="195" t="str" cm="1">
        <f t="array" ref="N66">IFERROR(INDEX('別紙様式3-2（補助金）'!I$11:I$110,MATCH(ROW(N66)-2,$B$3:$B$102,0),),"")</f>
        <v/>
      </c>
    </row>
    <row r="67" spans="1:14" ht="18" customHeight="1">
      <c r="A67" s="191"/>
      <c r="B67" s="192" t="str">
        <f>IF(基本情報入力シート!Z104="","",COUNTIFS(基本情報入力シート!$Z$40:Z104,"&gt;60)",基本情報入力シート!$R$40:R104,基本情報入力シート!$C$18))</f>
        <v/>
      </c>
      <c r="C67" s="197"/>
      <c r="D67" s="191">
        <f>IF([2]基本情報入力シート!A103="","",[2]基本情報入力シート!A103)</f>
        <v>65</v>
      </c>
      <c r="E67" s="198"/>
      <c r="F67" s="199"/>
      <c r="G67" s="199"/>
      <c r="H67" s="199"/>
      <c r="I67" s="192" t="str" cm="1">
        <f t="array" ref="I67">IFERROR(INDEX(基本情報入力シート!$C$40:$C$139,MATCH(ROW(I67)-2,$B$3:$B$102,0),),"")</f>
        <v/>
      </c>
      <c r="J67" s="192" t="str" cm="1">
        <f t="array" ref="J67">IFERROR(INDEX(基本情報入力シート!$Y$40:$Y$139,MATCH(ROW(J67)-2,$B$3:$B$102,0),),"")</f>
        <v/>
      </c>
      <c r="K67" s="192" t="str" cm="1">
        <f t="array" ref="K67">IFERROR(INDEX(基本情報入力シート!$X$40:$X$139,MATCH(ROW(K67)-2,$B$3:$B$102,0),),"")</f>
        <v/>
      </c>
      <c r="L67" s="199"/>
      <c r="M67" s="200"/>
      <c r="N67" s="195" t="str" cm="1">
        <f t="array" ref="N67">IFERROR(INDEX('別紙様式3-2（補助金）'!I$11:I$110,MATCH(ROW(N67)-2,$B$3:$B$102,0),),"")</f>
        <v/>
      </c>
    </row>
    <row r="68" spans="1:14" ht="18" customHeight="1">
      <c r="A68" s="191"/>
      <c r="B68" s="192" t="str">
        <f>IF(基本情報入力シート!Z105="","",COUNTIFS(基本情報入力シート!$Z$40:Z105,"&gt;60)",基本情報入力シート!$R$40:R105,基本情報入力シート!$C$18))</f>
        <v/>
      </c>
      <c r="C68" s="197"/>
      <c r="D68" s="191">
        <f>IF([2]基本情報入力シート!A104="","",[2]基本情報入力シート!A104)</f>
        <v>66</v>
      </c>
      <c r="E68" s="198"/>
      <c r="F68" s="199"/>
      <c r="G68" s="199"/>
      <c r="H68" s="199"/>
      <c r="I68" s="192" t="str" cm="1">
        <f t="array" ref="I68">IFERROR(INDEX(基本情報入力シート!$C$40:$C$139,MATCH(ROW(I68)-2,$B$3:$B$102,0),),"")</f>
        <v/>
      </c>
      <c r="J68" s="192" t="str" cm="1">
        <f t="array" ref="J68">IFERROR(INDEX(基本情報入力シート!$Y$40:$Y$139,MATCH(ROW(J68)-2,$B$3:$B$102,0),),"")</f>
        <v/>
      </c>
      <c r="K68" s="192" t="str" cm="1">
        <f t="array" ref="K68">IFERROR(INDEX(基本情報入力シート!$X$40:$X$139,MATCH(ROW(K68)-2,$B$3:$B$102,0),),"")</f>
        <v/>
      </c>
      <c r="L68" s="199"/>
      <c r="M68" s="200"/>
      <c r="N68" s="195" t="str" cm="1">
        <f t="array" ref="N68">IFERROR(INDEX('別紙様式3-2（補助金）'!I$11:I$110,MATCH(ROW(N68)-2,$B$3:$B$102,0),),"")</f>
        <v/>
      </c>
    </row>
    <row r="69" spans="1:14" ht="18" customHeight="1">
      <c r="A69" s="191"/>
      <c r="B69" s="192" t="str">
        <f>IF(基本情報入力シート!Z106="","",COUNTIFS(基本情報入力シート!$Z$40:Z106,"&gt;60)",基本情報入力シート!$R$40:R106,基本情報入力シート!$C$18))</f>
        <v/>
      </c>
      <c r="C69" s="197"/>
      <c r="D69" s="191">
        <f>IF([2]基本情報入力シート!A105="","",[2]基本情報入力シート!A105)</f>
        <v>67</v>
      </c>
      <c r="E69" s="198"/>
      <c r="F69" s="199"/>
      <c r="G69" s="199"/>
      <c r="H69" s="199"/>
      <c r="I69" s="192" t="str" cm="1">
        <f t="array" ref="I69">IFERROR(INDEX(基本情報入力シート!$C$40:$C$139,MATCH(ROW(I69)-2,$B$3:$B$102,0),),"")</f>
        <v/>
      </c>
      <c r="J69" s="192" t="str" cm="1">
        <f t="array" ref="J69">IFERROR(INDEX(基本情報入力シート!$Y$40:$Y$139,MATCH(ROW(J69)-2,$B$3:$B$102,0),),"")</f>
        <v/>
      </c>
      <c r="K69" s="192" t="str" cm="1">
        <f t="array" ref="K69">IFERROR(INDEX(基本情報入力シート!$X$40:$X$139,MATCH(ROW(K69)-2,$B$3:$B$102,0),),"")</f>
        <v/>
      </c>
      <c r="L69" s="199"/>
      <c r="M69" s="200"/>
      <c r="N69" s="195" t="str" cm="1">
        <f t="array" ref="N69">IFERROR(INDEX('別紙様式3-2（補助金）'!I$11:I$110,MATCH(ROW(N69)-2,$B$3:$B$102,0),),"")</f>
        <v/>
      </c>
    </row>
    <row r="70" spans="1:14" ht="18" customHeight="1">
      <c r="A70" s="191"/>
      <c r="B70" s="192" t="str">
        <f>IF(基本情報入力シート!Z107="","",COUNTIFS(基本情報入力シート!$Z$40:Z107,"&gt;60)",基本情報入力シート!$R$40:R107,基本情報入力シート!$C$18))</f>
        <v/>
      </c>
      <c r="C70" s="197"/>
      <c r="D70" s="191">
        <f>IF([2]基本情報入力シート!A106="","",[2]基本情報入力シート!A106)</f>
        <v>68</v>
      </c>
      <c r="E70" s="198"/>
      <c r="F70" s="199"/>
      <c r="G70" s="199"/>
      <c r="H70" s="199"/>
      <c r="I70" s="192" t="str" cm="1">
        <f t="array" ref="I70">IFERROR(INDEX(基本情報入力シート!$C$40:$C$139,MATCH(ROW(I70)-2,$B$3:$B$102,0),),"")</f>
        <v/>
      </c>
      <c r="J70" s="192" t="str" cm="1">
        <f t="array" ref="J70">IFERROR(INDEX(基本情報入力シート!$Y$40:$Y$139,MATCH(ROW(J70)-2,$B$3:$B$102,0),),"")</f>
        <v/>
      </c>
      <c r="K70" s="192" t="str" cm="1">
        <f t="array" ref="K70">IFERROR(INDEX(基本情報入力シート!$X$40:$X$139,MATCH(ROW(K70)-2,$B$3:$B$102,0),),"")</f>
        <v/>
      </c>
      <c r="L70" s="199"/>
      <c r="M70" s="200"/>
      <c r="N70" s="195" t="str" cm="1">
        <f t="array" ref="N70">IFERROR(INDEX('別紙様式3-2（補助金）'!I$11:I$110,MATCH(ROW(N70)-2,$B$3:$B$102,0),),"")</f>
        <v/>
      </c>
    </row>
    <row r="71" spans="1:14" ht="18" customHeight="1">
      <c r="A71" s="191"/>
      <c r="B71" s="192" t="str">
        <f>IF(基本情報入力シート!Z108="","",COUNTIFS(基本情報入力シート!$Z$40:Z108,"&gt;60)",基本情報入力シート!$R$40:R108,基本情報入力シート!$C$18))</f>
        <v/>
      </c>
      <c r="C71" s="197"/>
      <c r="D71" s="191">
        <f>IF([2]基本情報入力シート!A107="","",[2]基本情報入力シート!A107)</f>
        <v>69</v>
      </c>
      <c r="E71" s="198"/>
      <c r="F71" s="199"/>
      <c r="G71" s="199"/>
      <c r="H71" s="199"/>
      <c r="I71" s="192" t="str" cm="1">
        <f t="array" ref="I71">IFERROR(INDEX(基本情報入力シート!$C$40:$C$139,MATCH(ROW(I71)-2,$B$3:$B$102,0),),"")</f>
        <v/>
      </c>
      <c r="J71" s="192" t="str" cm="1">
        <f t="array" ref="J71">IFERROR(INDEX(基本情報入力シート!$Y$40:$Y$139,MATCH(ROW(J71)-2,$B$3:$B$102,0),),"")</f>
        <v/>
      </c>
      <c r="K71" s="192" t="str" cm="1">
        <f t="array" ref="K71">IFERROR(INDEX(基本情報入力シート!$X$40:$X$139,MATCH(ROW(K71)-2,$B$3:$B$102,0),),"")</f>
        <v/>
      </c>
      <c r="L71" s="199"/>
      <c r="M71" s="200"/>
      <c r="N71" s="195" t="str" cm="1">
        <f t="array" ref="N71">IFERROR(INDEX('別紙様式3-2（補助金）'!I$11:I$110,MATCH(ROW(N71)-2,$B$3:$B$102,0),),"")</f>
        <v/>
      </c>
    </row>
    <row r="72" spans="1:14" ht="18" customHeight="1">
      <c r="A72" s="191"/>
      <c r="B72" s="192" t="str">
        <f>IF(基本情報入力シート!Z109="","",COUNTIFS(基本情報入力シート!$Z$40:Z109,"&gt;60)",基本情報入力シート!$R$40:R109,基本情報入力シート!$C$18))</f>
        <v/>
      </c>
      <c r="C72" s="197"/>
      <c r="D72" s="191">
        <f>IF([2]基本情報入力シート!A108="","",[2]基本情報入力シート!A108)</f>
        <v>70</v>
      </c>
      <c r="E72" s="198"/>
      <c r="F72" s="199"/>
      <c r="G72" s="199"/>
      <c r="H72" s="199"/>
      <c r="I72" s="192" t="str" cm="1">
        <f t="array" ref="I72">IFERROR(INDEX(基本情報入力シート!$C$40:$C$139,MATCH(ROW(I72)-2,$B$3:$B$102,0),),"")</f>
        <v/>
      </c>
      <c r="J72" s="192" t="str" cm="1">
        <f t="array" ref="J72">IFERROR(INDEX(基本情報入力シート!$Y$40:$Y$139,MATCH(ROW(J72)-2,$B$3:$B$102,0),),"")</f>
        <v/>
      </c>
      <c r="K72" s="192" t="str" cm="1">
        <f t="array" ref="K72">IFERROR(INDEX(基本情報入力シート!$X$40:$X$139,MATCH(ROW(K72)-2,$B$3:$B$102,0),),"")</f>
        <v/>
      </c>
      <c r="L72" s="199"/>
      <c r="M72" s="200"/>
      <c r="N72" s="195" t="str" cm="1">
        <f t="array" ref="N72">IFERROR(INDEX('別紙様式3-2（補助金）'!I$11:I$110,MATCH(ROW(N72)-2,$B$3:$B$102,0),),"")</f>
        <v/>
      </c>
    </row>
    <row r="73" spans="1:14" ht="18" customHeight="1">
      <c r="A73" s="191"/>
      <c r="B73" s="192" t="str">
        <f>IF(基本情報入力シート!Z110="","",COUNTIFS(基本情報入力シート!$Z$40:Z110,"&gt;60)",基本情報入力シート!$R$40:R110,基本情報入力シート!$C$18))</f>
        <v/>
      </c>
      <c r="C73" s="197"/>
      <c r="D73" s="191">
        <f>IF([2]基本情報入力シート!A109="","",[2]基本情報入力シート!A109)</f>
        <v>71</v>
      </c>
      <c r="E73" s="198"/>
      <c r="F73" s="199"/>
      <c r="G73" s="199"/>
      <c r="H73" s="199"/>
      <c r="I73" s="192" t="str" cm="1">
        <f t="array" ref="I73">IFERROR(INDEX(基本情報入力シート!$C$40:$C$139,MATCH(ROW(I73)-2,$B$3:$B$102,0),),"")</f>
        <v/>
      </c>
      <c r="J73" s="192" t="str" cm="1">
        <f t="array" ref="J73">IFERROR(INDEX(基本情報入力シート!$Y$40:$Y$139,MATCH(ROW(J73)-2,$B$3:$B$102,0),),"")</f>
        <v/>
      </c>
      <c r="K73" s="192" t="str" cm="1">
        <f t="array" ref="K73">IFERROR(INDEX(基本情報入力シート!$X$40:$X$139,MATCH(ROW(K73)-2,$B$3:$B$102,0),),"")</f>
        <v/>
      </c>
      <c r="L73" s="199"/>
      <c r="M73" s="200"/>
      <c r="N73" s="195" t="str" cm="1">
        <f t="array" ref="N73">IFERROR(INDEX('別紙様式3-2（補助金）'!I$11:I$110,MATCH(ROW(N73)-2,$B$3:$B$102,0),),"")</f>
        <v/>
      </c>
    </row>
    <row r="74" spans="1:14" ht="18" customHeight="1">
      <c r="A74" s="191"/>
      <c r="B74" s="192" t="str">
        <f>IF(基本情報入力シート!Z111="","",COUNTIFS(基本情報入力シート!$Z$40:Z111,"&gt;60)",基本情報入力シート!$R$40:R111,基本情報入力シート!$C$18))</f>
        <v/>
      </c>
      <c r="C74" s="197"/>
      <c r="D74" s="191">
        <f>IF([2]基本情報入力シート!A110="","",[2]基本情報入力シート!A110)</f>
        <v>72</v>
      </c>
      <c r="E74" s="198"/>
      <c r="F74" s="199"/>
      <c r="G74" s="199"/>
      <c r="H74" s="199"/>
      <c r="I74" s="192" t="str" cm="1">
        <f t="array" ref="I74">IFERROR(INDEX(基本情報入力シート!$C$40:$C$139,MATCH(ROW(I74)-2,$B$3:$B$102,0),),"")</f>
        <v/>
      </c>
      <c r="J74" s="192" t="str" cm="1">
        <f t="array" ref="J74">IFERROR(INDEX(基本情報入力シート!$Y$40:$Y$139,MATCH(ROW(J74)-2,$B$3:$B$102,0),),"")</f>
        <v/>
      </c>
      <c r="K74" s="192" t="str" cm="1">
        <f t="array" ref="K74">IFERROR(INDEX(基本情報入力シート!$X$40:$X$139,MATCH(ROW(K74)-2,$B$3:$B$102,0),),"")</f>
        <v/>
      </c>
      <c r="L74" s="199"/>
      <c r="M74" s="200"/>
      <c r="N74" s="195" t="str" cm="1">
        <f t="array" ref="N74">IFERROR(INDEX('別紙様式3-2（補助金）'!I$11:I$110,MATCH(ROW(N74)-2,$B$3:$B$102,0),),"")</f>
        <v/>
      </c>
    </row>
    <row r="75" spans="1:14" ht="18" customHeight="1">
      <c r="A75" s="191"/>
      <c r="B75" s="192" t="str">
        <f>IF(基本情報入力シート!Z112="","",COUNTIFS(基本情報入力シート!$Z$40:Z112,"&gt;60)",基本情報入力シート!$R$40:R112,基本情報入力シート!$C$18))</f>
        <v/>
      </c>
      <c r="C75" s="197"/>
      <c r="D75" s="191">
        <f>IF([2]基本情報入力シート!A111="","",[2]基本情報入力シート!A111)</f>
        <v>73</v>
      </c>
      <c r="E75" s="198"/>
      <c r="F75" s="199"/>
      <c r="G75" s="199"/>
      <c r="H75" s="199"/>
      <c r="I75" s="192" t="str" cm="1">
        <f t="array" ref="I75">IFERROR(INDEX(基本情報入力シート!$C$40:$C$139,MATCH(ROW(I75)-2,$B$3:$B$102,0),),"")</f>
        <v/>
      </c>
      <c r="J75" s="192" t="str" cm="1">
        <f t="array" ref="J75">IFERROR(INDEX(基本情報入力シート!$Y$40:$Y$139,MATCH(ROW(J75)-2,$B$3:$B$102,0),),"")</f>
        <v/>
      </c>
      <c r="K75" s="192" t="str" cm="1">
        <f t="array" ref="K75">IFERROR(INDEX(基本情報入力シート!$X$40:$X$139,MATCH(ROW(K75)-2,$B$3:$B$102,0),),"")</f>
        <v/>
      </c>
      <c r="L75" s="199"/>
      <c r="M75" s="200"/>
      <c r="N75" s="195" t="str" cm="1">
        <f t="array" ref="N75">IFERROR(INDEX('別紙様式3-2（補助金）'!I$11:I$110,MATCH(ROW(N75)-2,$B$3:$B$102,0),),"")</f>
        <v/>
      </c>
    </row>
    <row r="76" spans="1:14" ht="18" customHeight="1">
      <c r="A76" s="191"/>
      <c r="B76" s="192" t="str">
        <f>IF(基本情報入力シート!Z113="","",COUNTIFS(基本情報入力シート!$Z$40:Z113,"&gt;60)",基本情報入力シート!$R$40:R113,基本情報入力シート!$C$18))</f>
        <v/>
      </c>
      <c r="C76" s="197"/>
      <c r="D76" s="191">
        <f>IF([2]基本情報入力シート!A112="","",[2]基本情報入力シート!A112)</f>
        <v>74</v>
      </c>
      <c r="E76" s="198"/>
      <c r="F76" s="199"/>
      <c r="G76" s="199"/>
      <c r="H76" s="199"/>
      <c r="I76" s="192" t="str" cm="1">
        <f t="array" ref="I76">IFERROR(INDEX(基本情報入力シート!$C$40:$C$139,MATCH(ROW(I76)-2,$B$3:$B$102,0),),"")</f>
        <v/>
      </c>
      <c r="J76" s="192" t="str" cm="1">
        <f t="array" ref="J76">IFERROR(INDEX(基本情報入力シート!$Y$40:$Y$139,MATCH(ROW(J76)-2,$B$3:$B$102,0),),"")</f>
        <v/>
      </c>
      <c r="K76" s="192" t="str" cm="1">
        <f t="array" ref="K76">IFERROR(INDEX(基本情報入力シート!$X$40:$X$139,MATCH(ROW(K76)-2,$B$3:$B$102,0),),"")</f>
        <v/>
      </c>
      <c r="L76" s="199"/>
      <c r="M76" s="200"/>
      <c r="N76" s="195" t="str" cm="1">
        <f t="array" ref="N76">IFERROR(INDEX('別紙様式3-2（補助金）'!I$11:I$110,MATCH(ROW(N76)-2,$B$3:$B$102,0),),"")</f>
        <v/>
      </c>
    </row>
    <row r="77" spans="1:14" ht="18" customHeight="1">
      <c r="A77" s="191"/>
      <c r="B77" s="192" t="str">
        <f>IF(基本情報入力シート!Z114="","",COUNTIFS(基本情報入力シート!$Z$40:Z114,"&gt;60)",基本情報入力シート!$R$40:R114,基本情報入力シート!$C$18))</f>
        <v/>
      </c>
      <c r="C77" s="197"/>
      <c r="D77" s="191">
        <f>IF([2]基本情報入力シート!A113="","",[2]基本情報入力シート!A113)</f>
        <v>75</v>
      </c>
      <c r="E77" s="198"/>
      <c r="F77" s="199"/>
      <c r="G77" s="199"/>
      <c r="H77" s="199"/>
      <c r="I77" s="192" t="str" cm="1">
        <f t="array" ref="I77">IFERROR(INDEX(基本情報入力シート!$C$40:$C$139,MATCH(ROW(I77)-2,$B$3:$B$102,0),),"")</f>
        <v/>
      </c>
      <c r="J77" s="192" t="str" cm="1">
        <f t="array" ref="J77">IFERROR(INDEX(基本情報入力シート!$Y$40:$Y$139,MATCH(ROW(J77)-2,$B$3:$B$102,0),),"")</f>
        <v/>
      </c>
      <c r="K77" s="192" t="str" cm="1">
        <f t="array" ref="K77">IFERROR(INDEX(基本情報入力シート!$X$40:$X$139,MATCH(ROW(K77)-2,$B$3:$B$102,0),),"")</f>
        <v/>
      </c>
      <c r="L77" s="199"/>
      <c r="M77" s="200"/>
      <c r="N77" s="195" t="str" cm="1">
        <f t="array" ref="N77">IFERROR(INDEX('別紙様式3-2（補助金）'!I$11:I$110,MATCH(ROW(N77)-2,$B$3:$B$102,0),),"")</f>
        <v/>
      </c>
    </row>
    <row r="78" spans="1:14" ht="18" customHeight="1">
      <c r="A78" s="191"/>
      <c r="B78" s="192" t="str">
        <f>IF(基本情報入力シート!Z115="","",COUNTIFS(基本情報入力シート!$Z$40:Z115,"&gt;60)",基本情報入力シート!$R$40:R115,基本情報入力シート!$C$18))</f>
        <v/>
      </c>
      <c r="C78" s="197"/>
      <c r="D78" s="191">
        <f>IF([2]基本情報入力シート!A114="","",[2]基本情報入力シート!A114)</f>
        <v>76</v>
      </c>
      <c r="E78" s="198"/>
      <c r="F78" s="199"/>
      <c r="G78" s="199"/>
      <c r="H78" s="199"/>
      <c r="I78" s="192" t="str" cm="1">
        <f t="array" ref="I78">IFERROR(INDEX(基本情報入力シート!$C$40:$C$139,MATCH(ROW(I78)-2,$B$3:$B$102,0),),"")</f>
        <v/>
      </c>
      <c r="J78" s="192" t="str" cm="1">
        <f t="array" ref="J78">IFERROR(INDEX(基本情報入力シート!$Y$40:$Y$139,MATCH(ROW(J78)-2,$B$3:$B$102,0),),"")</f>
        <v/>
      </c>
      <c r="K78" s="192" t="str" cm="1">
        <f t="array" ref="K78">IFERROR(INDEX(基本情報入力シート!$X$40:$X$139,MATCH(ROW(K78)-2,$B$3:$B$102,0),),"")</f>
        <v/>
      </c>
      <c r="L78" s="199"/>
      <c r="M78" s="200"/>
      <c r="N78" s="195" t="str" cm="1">
        <f t="array" ref="N78">IFERROR(INDEX('別紙様式3-2（補助金）'!I$11:I$110,MATCH(ROW(N78)-2,$B$3:$B$102,0),),"")</f>
        <v/>
      </c>
    </row>
    <row r="79" spans="1:14" ht="18" customHeight="1">
      <c r="A79" s="191"/>
      <c r="B79" s="192" t="str">
        <f>IF(基本情報入力シート!Z116="","",COUNTIFS(基本情報入力シート!$Z$40:Z116,"&gt;60)",基本情報入力シート!$R$40:R116,基本情報入力シート!$C$18))</f>
        <v/>
      </c>
      <c r="C79" s="197"/>
      <c r="D79" s="191">
        <f>IF([2]基本情報入力シート!A115="","",[2]基本情報入力シート!A115)</f>
        <v>77</v>
      </c>
      <c r="E79" s="198"/>
      <c r="F79" s="199"/>
      <c r="G79" s="199"/>
      <c r="H79" s="199"/>
      <c r="I79" s="192" t="str" cm="1">
        <f t="array" ref="I79">IFERROR(INDEX(基本情報入力シート!$C$40:$C$139,MATCH(ROW(I79)-2,$B$3:$B$102,0),),"")</f>
        <v/>
      </c>
      <c r="J79" s="192" t="str" cm="1">
        <f t="array" ref="J79">IFERROR(INDEX(基本情報入力シート!$Y$40:$Y$139,MATCH(ROW(J79)-2,$B$3:$B$102,0),),"")</f>
        <v/>
      </c>
      <c r="K79" s="192" t="str" cm="1">
        <f t="array" ref="K79">IFERROR(INDEX(基本情報入力シート!$X$40:$X$139,MATCH(ROW(K79)-2,$B$3:$B$102,0),),"")</f>
        <v/>
      </c>
      <c r="L79" s="199"/>
      <c r="M79" s="200"/>
      <c r="N79" s="195" t="str" cm="1">
        <f t="array" ref="N79">IFERROR(INDEX('別紙様式3-2（補助金）'!I$11:I$110,MATCH(ROW(N79)-2,$B$3:$B$102,0),),"")</f>
        <v/>
      </c>
    </row>
    <row r="80" spans="1:14" ht="18" customHeight="1">
      <c r="A80" s="191"/>
      <c r="B80" s="192" t="str">
        <f>IF(基本情報入力シート!Z117="","",COUNTIFS(基本情報入力シート!$Z$40:Z117,"&gt;60)",基本情報入力シート!$R$40:R117,基本情報入力シート!$C$18))</f>
        <v/>
      </c>
      <c r="C80" s="197"/>
      <c r="D80" s="191">
        <f>IF([2]基本情報入力シート!A116="","",[2]基本情報入力シート!A116)</f>
        <v>78</v>
      </c>
      <c r="E80" s="198"/>
      <c r="F80" s="199"/>
      <c r="G80" s="199"/>
      <c r="H80" s="199"/>
      <c r="I80" s="192" t="str" cm="1">
        <f t="array" ref="I80">IFERROR(INDEX(基本情報入力シート!$C$40:$C$139,MATCH(ROW(I80)-2,$B$3:$B$102,0),),"")</f>
        <v/>
      </c>
      <c r="J80" s="192" t="str" cm="1">
        <f t="array" ref="J80">IFERROR(INDEX(基本情報入力シート!$Y$40:$Y$139,MATCH(ROW(J80)-2,$B$3:$B$102,0),),"")</f>
        <v/>
      </c>
      <c r="K80" s="192" t="str" cm="1">
        <f t="array" ref="K80">IFERROR(INDEX(基本情報入力シート!$X$40:$X$139,MATCH(ROW(K80)-2,$B$3:$B$102,0),),"")</f>
        <v/>
      </c>
      <c r="L80" s="199"/>
      <c r="M80" s="200"/>
      <c r="N80" s="195" t="str" cm="1">
        <f t="array" ref="N80">IFERROR(INDEX('別紙様式3-2（補助金）'!I$11:I$110,MATCH(ROW(N80)-2,$B$3:$B$102,0),),"")</f>
        <v/>
      </c>
    </row>
    <row r="81" spans="1:14" ht="18" customHeight="1">
      <c r="A81" s="191"/>
      <c r="B81" s="192" t="str">
        <f>IF(基本情報入力シート!Z118="","",COUNTIFS(基本情報入力シート!$Z$40:Z118,"&gt;60)",基本情報入力シート!$R$40:R118,基本情報入力シート!$C$18))</f>
        <v/>
      </c>
      <c r="C81" s="197"/>
      <c r="D81" s="191">
        <f>IF([2]基本情報入力シート!A117="","",[2]基本情報入力シート!A117)</f>
        <v>79</v>
      </c>
      <c r="E81" s="198"/>
      <c r="F81" s="199"/>
      <c r="G81" s="199"/>
      <c r="H81" s="199"/>
      <c r="I81" s="192" t="str" cm="1">
        <f t="array" ref="I81">IFERROR(INDEX(基本情報入力シート!$C$40:$C$139,MATCH(ROW(I81)-2,$B$3:$B$102,0),),"")</f>
        <v/>
      </c>
      <c r="J81" s="192" t="str" cm="1">
        <f t="array" ref="J81">IFERROR(INDEX(基本情報入力シート!$Y$40:$Y$139,MATCH(ROW(J81)-2,$B$3:$B$102,0),),"")</f>
        <v/>
      </c>
      <c r="K81" s="192" t="str" cm="1">
        <f t="array" ref="K81">IFERROR(INDEX(基本情報入力シート!$X$40:$X$139,MATCH(ROW(K81)-2,$B$3:$B$102,0),),"")</f>
        <v/>
      </c>
      <c r="L81" s="199"/>
      <c r="M81" s="200"/>
      <c r="N81" s="195" t="str" cm="1">
        <f t="array" ref="N81">IFERROR(INDEX('別紙様式3-2（補助金）'!I$11:I$110,MATCH(ROW(N81)-2,$B$3:$B$102,0),),"")</f>
        <v/>
      </c>
    </row>
    <row r="82" spans="1:14" ht="18" customHeight="1">
      <c r="A82" s="191"/>
      <c r="B82" s="192" t="str">
        <f>IF(基本情報入力シート!Z119="","",COUNTIFS(基本情報入力シート!$Z$40:Z119,"&gt;60)",基本情報入力シート!$R$40:R119,基本情報入力シート!$C$18))</f>
        <v/>
      </c>
      <c r="C82" s="197"/>
      <c r="D82" s="191">
        <f>IF([2]基本情報入力シート!A118="","",[2]基本情報入力シート!A118)</f>
        <v>80</v>
      </c>
      <c r="E82" s="198"/>
      <c r="F82" s="199"/>
      <c r="G82" s="199"/>
      <c r="H82" s="199"/>
      <c r="I82" s="192" t="str" cm="1">
        <f t="array" ref="I82">IFERROR(INDEX(基本情報入力シート!$C$40:$C$139,MATCH(ROW(I82)-2,$B$3:$B$102,0),),"")</f>
        <v/>
      </c>
      <c r="J82" s="192" t="str" cm="1">
        <f t="array" ref="J82">IFERROR(INDEX(基本情報入力シート!$Y$40:$Y$139,MATCH(ROW(J82)-2,$B$3:$B$102,0),),"")</f>
        <v/>
      </c>
      <c r="K82" s="192" t="str" cm="1">
        <f t="array" ref="K82">IFERROR(INDEX(基本情報入力シート!$X$40:$X$139,MATCH(ROW(K82)-2,$B$3:$B$102,0),),"")</f>
        <v/>
      </c>
      <c r="L82" s="199"/>
      <c r="M82" s="200"/>
      <c r="N82" s="195" t="str" cm="1">
        <f t="array" ref="N82">IFERROR(INDEX('別紙様式3-2（補助金）'!I$11:I$110,MATCH(ROW(N82)-2,$B$3:$B$102,0),),"")</f>
        <v/>
      </c>
    </row>
    <row r="83" spans="1:14" ht="18" customHeight="1">
      <c r="A83" s="191"/>
      <c r="B83" s="192" t="str">
        <f>IF(基本情報入力シート!Z120="","",COUNTIFS(基本情報入力シート!$Z$40:Z120,"&gt;60)",基本情報入力シート!$R$40:R120,基本情報入力シート!$C$18))</f>
        <v/>
      </c>
      <c r="C83" s="197"/>
      <c r="D83" s="191">
        <f>IF([2]基本情報入力シート!A119="","",[2]基本情報入力シート!A119)</f>
        <v>81</v>
      </c>
      <c r="E83" s="198"/>
      <c r="F83" s="199"/>
      <c r="G83" s="199"/>
      <c r="H83" s="199"/>
      <c r="I83" s="192" t="str" cm="1">
        <f t="array" ref="I83">IFERROR(INDEX(基本情報入力シート!$C$40:$C$139,MATCH(ROW(I83)-2,$B$3:$B$102,0),),"")</f>
        <v/>
      </c>
      <c r="J83" s="192" t="str" cm="1">
        <f t="array" ref="J83">IFERROR(INDEX(基本情報入力シート!$Y$40:$Y$139,MATCH(ROW(J83)-2,$B$3:$B$102,0),),"")</f>
        <v/>
      </c>
      <c r="K83" s="192" t="str" cm="1">
        <f t="array" ref="K83">IFERROR(INDEX(基本情報入力シート!$X$40:$X$139,MATCH(ROW(K83)-2,$B$3:$B$102,0),),"")</f>
        <v/>
      </c>
      <c r="L83" s="199"/>
      <c r="M83" s="200"/>
      <c r="N83" s="195" t="str" cm="1">
        <f t="array" ref="N83">IFERROR(INDEX('別紙様式3-2（補助金）'!I$11:I$110,MATCH(ROW(N83)-2,$B$3:$B$102,0),),"")</f>
        <v/>
      </c>
    </row>
    <row r="84" spans="1:14" ht="18" customHeight="1">
      <c r="A84" s="191"/>
      <c r="B84" s="192" t="str">
        <f>IF(基本情報入力シート!Z121="","",COUNTIFS(基本情報入力シート!$Z$40:Z121,"&gt;60)",基本情報入力シート!$R$40:R121,基本情報入力シート!$C$18))</f>
        <v/>
      </c>
      <c r="C84" s="197"/>
      <c r="D84" s="191">
        <f>IF([2]基本情報入力シート!A120="","",[2]基本情報入力シート!A120)</f>
        <v>82</v>
      </c>
      <c r="E84" s="198"/>
      <c r="F84" s="199"/>
      <c r="G84" s="199"/>
      <c r="H84" s="199"/>
      <c r="I84" s="192" t="str" cm="1">
        <f t="array" ref="I84">IFERROR(INDEX(基本情報入力シート!$C$40:$C$139,MATCH(ROW(I84)-2,$B$3:$B$102,0),),"")</f>
        <v/>
      </c>
      <c r="J84" s="192" t="str" cm="1">
        <f t="array" ref="J84">IFERROR(INDEX(基本情報入力シート!$Y$40:$Y$139,MATCH(ROW(J84)-2,$B$3:$B$102,0),),"")</f>
        <v/>
      </c>
      <c r="K84" s="192" t="str" cm="1">
        <f t="array" ref="K84">IFERROR(INDEX(基本情報入力シート!$X$40:$X$139,MATCH(ROW(K84)-2,$B$3:$B$102,0),),"")</f>
        <v/>
      </c>
      <c r="L84" s="199"/>
      <c r="M84" s="200"/>
      <c r="N84" s="195" t="str" cm="1">
        <f t="array" ref="N84">IFERROR(INDEX('別紙様式3-2（補助金）'!I$11:I$110,MATCH(ROW(N84)-2,$B$3:$B$102,0),),"")</f>
        <v/>
      </c>
    </row>
    <row r="85" spans="1:14" ht="18" customHeight="1">
      <c r="A85" s="191"/>
      <c r="B85" s="192" t="str">
        <f>IF(基本情報入力シート!Z122="","",COUNTIFS(基本情報入力シート!$Z$40:Z122,"&gt;60)",基本情報入力シート!$R$40:R122,基本情報入力シート!$C$18))</f>
        <v/>
      </c>
      <c r="C85" s="197"/>
      <c r="D85" s="191">
        <f>IF([2]基本情報入力シート!A121="","",[2]基本情報入力シート!A121)</f>
        <v>83</v>
      </c>
      <c r="E85" s="198"/>
      <c r="F85" s="199"/>
      <c r="G85" s="199"/>
      <c r="H85" s="199"/>
      <c r="I85" s="192" t="str" cm="1">
        <f t="array" ref="I85">IFERROR(INDEX(基本情報入力シート!$C$40:$C$139,MATCH(ROW(I85)-2,$B$3:$B$102,0),),"")</f>
        <v/>
      </c>
      <c r="J85" s="192" t="str" cm="1">
        <f t="array" ref="J85">IFERROR(INDEX(基本情報入力シート!$Y$40:$Y$139,MATCH(ROW(J85)-2,$B$3:$B$102,0),),"")</f>
        <v/>
      </c>
      <c r="K85" s="192" t="str" cm="1">
        <f t="array" ref="K85">IFERROR(INDEX(基本情報入力シート!$X$40:$X$139,MATCH(ROW(K85)-2,$B$3:$B$102,0),),"")</f>
        <v/>
      </c>
      <c r="L85" s="199"/>
      <c r="M85" s="200"/>
      <c r="N85" s="195" t="str" cm="1">
        <f t="array" ref="N85">IFERROR(INDEX('別紙様式3-2（補助金）'!I$11:I$110,MATCH(ROW(N85)-2,$B$3:$B$102,0),),"")</f>
        <v/>
      </c>
    </row>
    <row r="86" spans="1:14" ht="18" customHeight="1">
      <c r="A86" s="191"/>
      <c r="B86" s="192" t="str">
        <f>IF(基本情報入力シート!Z123="","",COUNTIFS(基本情報入力シート!$Z$40:Z123,"&gt;60)",基本情報入力シート!$R$40:R123,基本情報入力シート!$C$18))</f>
        <v/>
      </c>
      <c r="C86" s="197"/>
      <c r="D86" s="191">
        <f>IF([2]基本情報入力シート!A122="","",[2]基本情報入力シート!A122)</f>
        <v>84</v>
      </c>
      <c r="E86" s="198"/>
      <c r="F86" s="199"/>
      <c r="G86" s="199"/>
      <c r="H86" s="199"/>
      <c r="I86" s="192" t="str" cm="1">
        <f t="array" ref="I86">IFERROR(INDEX(基本情報入力シート!$C$40:$C$139,MATCH(ROW(I86)-2,$B$3:$B$102,0),),"")</f>
        <v/>
      </c>
      <c r="J86" s="192" t="str" cm="1">
        <f t="array" ref="J86">IFERROR(INDEX(基本情報入力シート!$Y$40:$Y$139,MATCH(ROW(J86)-2,$B$3:$B$102,0),),"")</f>
        <v/>
      </c>
      <c r="K86" s="192" t="str" cm="1">
        <f t="array" ref="K86">IFERROR(INDEX(基本情報入力シート!$X$40:$X$139,MATCH(ROW(K86)-2,$B$3:$B$102,0),),"")</f>
        <v/>
      </c>
      <c r="L86" s="199"/>
      <c r="M86" s="200"/>
      <c r="N86" s="195" t="str" cm="1">
        <f t="array" ref="N86">IFERROR(INDEX('別紙様式3-2（補助金）'!I$11:I$110,MATCH(ROW(N86)-2,$B$3:$B$102,0),),"")</f>
        <v/>
      </c>
    </row>
    <row r="87" spans="1:14" ht="18" customHeight="1">
      <c r="A87" s="191"/>
      <c r="B87" s="192" t="str">
        <f>IF(基本情報入力シート!Z124="","",COUNTIFS(基本情報入力シート!$Z$40:Z124,"&gt;60)",基本情報入力シート!$R$40:R124,基本情報入力シート!$C$18))</f>
        <v/>
      </c>
      <c r="C87" s="197"/>
      <c r="D87" s="191">
        <f>IF([2]基本情報入力シート!A123="","",[2]基本情報入力シート!A123)</f>
        <v>85</v>
      </c>
      <c r="E87" s="198"/>
      <c r="F87" s="199"/>
      <c r="G87" s="199"/>
      <c r="H87" s="199"/>
      <c r="I87" s="192" t="str" cm="1">
        <f t="array" ref="I87">IFERROR(INDEX(基本情報入力シート!$C$40:$C$139,MATCH(ROW(I87)-2,$B$3:$B$102,0),),"")</f>
        <v/>
      </c>
      <c r="J87" s="192" t="str" cm="1">
        <f t="array" ref="J87">IFERROR(INDEX(基本情報入力シート!$Y$40:$Y$139,MATCH(ROW(J87)-2,$B$3:$B$102,0),),"")</f>
        <v/>
      </c>
      <c r="K87" s="192" t="str" cm="1">
        <f t="array" ref="K87">IFERROR(INDEX(基本情報入力シート!$X$40:$X$139,MATCH(ROW(K87)-2,$B$3:$B$102,0),),"")</f>
        <v/>
      </c>
      <c r="L87" s="199"/>
      <c r="M87" s="200"/>
      <c r="N87" s="195" t="str" cm="1">
        <f t="array" ref="N87">IFERROR(INDEX('別紙様式3-2（補助金）'!I$11:I$110,MATCH(ROW(N87)-2,$B$3:$B$102,0),),"")</f>
        <v/>
      </c>
    </row>
    <row r="88" spans="1:14" ht="18" customHeight="1">
      <c r="A88" s="191"/>
      <c r="B88" s="192" t="str">
        <f>IF(基本情報入力シート!Z125="","",COUNTIFS(基本情報入力シート!$Z$40:Z125,"&gt;60)",基本情報入力シート!$R$40:R125,基本情報入力シート!$C$18))</f>
        <v/>
      </c>
      <c r="C88" s="197"/>
      <c r="D88" s="191">
        <f>IF([2]基本情報入力シート!A124="","",[2]基本情報入力シート!A124)</f>
        <v>86</v>
      </c>
      <c r="E88" s="198"/>
      <c r="F88" s="199"/>
      <c r="G88" s="199"/>
      <c r="H88" s="199"/>
      <c r="I88" s="192" t="str" cm="1">
        <f t="array" ref="I88">IFERROR(INDEX(基本情報入力シート!$C$40:$C$139,MATCH(ROW(I88)-2,$B$3:$B$102,0),),"")</f>
        <v/>
      </c>
      <c r="J88" s="192" t="str" cm="1">
        <f t="array" ref="J88">IFERROR(INDEX(基本情報入力シート!$Y$40:$Y$139,MATCH(ROW(J88)-2,$B$3:$B$102,0),),"")</f>
        <v/>
      </c>
      <c r="K88" s="192" t="str" cm="1">
        <f t="array" ref="K88">IFERROR(INDEX(基本情報入力シート!$X$40:$X$139,MATCH(ROW(K88)-2,$B$3:$B$102,0),),"")</f>
        <v/>
      </c>
      <c r="L88" s="199"/>
      <c r="M88" s="200"/>
      <c r="N88" s="195" t="str" cm="1">
        <f t="array" ref="N88">IFERROR(INDEX('別紙様式3-2（補助金）'!I$11:I$110,MATCH(ROW(N88)-2,$B$3:$B$102,0),),"")</f>
        <v/>
      </c>
    </row>
    <row r="89" spans="1:14" ht="18" customHeight="1">
      <c r="A89" s="201"/>
      <c r="B89" s="192" t="str">
        <f>IF(基本情報入力シート!Z126="","",COUNTIFS(基本情報入力シート!$Z$40:Z126,"&gt;60)",基本情報入力シート!$R$40:R126,基本情報入力シート!$C$18))</f>
        <v/>
      </c>
      <c r="C89" s="202"/>
      <c r="D89" s="191">
        <f>IF([2]基本情報入力シート!A125="","",[2]基本情報入力シート!A125)</f>
        <v>87</v>
      </c>
      <c r="E89" s="198"/>
      <c r="F89" s="199"/>
      <c r="G89" s="199"/>
      <c r="H89" s="199"/>
      <c r="I89" s="192" t="str" cm="1">
        <f t="array" ref="I89">IFERROR(INDEX(基本情報入力シート!$C$40:$C$139,MATCH(ROW(I89)-2,$B$3:$B$102,0),),"")</f>
        <v/>
      </c>
      <c r="J89" s="192" t="str" cm="1">
        <f t="array" ref="J89">IFERROR(INDEX(基本情報入力シート!$Y$40:$Y$139,MATCH(ROW(J89)-2,$B$3:$B$102,0),),"")</f>
        <v/>
      </c>
      <c r="K89" s="192" t="str" cm="1">
        <f t="array" ref="K89">IFERROR(INDEX(基本情報入力シート!$X$40:$X$139,MATCH(ROW(K89)-2,$B$3:$B$102,0),),"")</f>
        <v/>
      </c>
      <c r="L89" s="199"/>
      <c r="M89" s="200"/>
      <c r="N89" s="195" t="str" cm="1">
        <f t="array" ref="N89">IFERROR(INDEX('別紙様式3-2（補助金）'!I$11:I$110,MATCH(ROW(N89)-2,$B$3:$B$102,0),),"")</f>
        <v/>
      </c>
    </row>
    <row r="90" spans="1:14" ht="18" customHeight="1">
      <c r="A90" s="191"/>
      <c r="B90" s="192" t="str">
        <f>IF(基本情報入力シート!Z127="","",COUNTIFS(基本情報入力シート!$Z$40:Z127,"&gt;60)",基本情報入力シート!$R$40:R127,基本情報入力シート!$C$18))</f>
        <v/>
      </c>
      <c r="C90" s="197"/>
      <c r="D90" s="191">
        <f>IF([2]基本情報入力シート!A126="","",[2]基本情報入力シート!A126)</f>
        <v>88</v>
      </c>
      <c r="E90" s="198"/>
      <c r="F90" s="199"/>
      <c r="G90" s="199"/>
      <c r="H90" s="199"/>
      <c r="I90" s="192" t="str" cm="1">
        <f t="array" ref="I90">IFERROR(INDEX(基本情報入力シート!$C$40:$C$139,MATCH(ROW(I90)-2,$B$3:$B$102,0),),"")</f>
        <v/>
      </c>
      <c r="J90" s="192" t="str" cm="1">
        <f t="array" ref="J90">IFERROR(INDEX(基本情報入力シート!$Y$40:$Y$139,MATCH(ROW(J90)-2,$B$3:$B$102,0),),"")</f>
        <v/>
      </c>
      <c r="K90" s="192" t="str" cm="1">
        <f t="array" ref="K90">IFERROR(INDEX(基本情報入力シート!$X$40:$X$139,MATCH(ROW(K90)-2,$B$3:$B$102,0),),"")</f>
        <v/>
      </c>
      <c r="L90" s="199"/>
      <c r="M90" s="200"/>
      <c r="N90" s="195" t="str" cm="1">
        <f t="array" ref="N90">IFERROR(INDEX('別紙様式3-2（補助金）'!I$11:I$110,MATCH(ROW(N90)-2,$B$3:$B$102,0),),"")</f>
        <v/>
      </c>
    </row>
    <row r="91" spans="1:14" ht="18" customHeight="1">
      <c r="A91" s="191"/>
      <c r="B91" s="192" t="str">
        <f>IF(基本情報入力シート!Z128="","",COUNTIFS(基本情報入力シート!$Z$40:Z128,"&gt;60)",基本情報入力シート!$R$40:R128,基本情報入力シート!$C$18))</f>
        <v/>
      </c>
      <c r="C91" s="197"/>
      <c r="D91" s="191">
        <f>IF([2]基本情報入力シート!A127="","",[2]基本情報入力シート!A127)</f>
        <v>89</v>
      </c>
      <c r="E91" s="198"/>
      <c r="F91" s="199"/>
      <c r="G91" s="199"/>
      <c r="H91" s="199"/>
      <c r="I91" s="192" t="str" cm="1">
        <f t="array" ref="I91">IFERROR(INDEX(基本情報入力シート!$C$40:$C$139,MATCH(ROW(I91)-2,$B$3:$B$102,0),),"")</f>
        <v/>
      </c>
      <c r="J91" s="192" t="str" cm="1">
        <f t="array" ref="J91">IFERROR(INDEX(基本情報入力シート!$Y$40:$Y$139,MATCH(ROW(J91)-2,$B$3:$B$102,0),),"")</f>
        <v/>
      </c>
      <c r="K91" s="192" t="str" cm="1">
        <f t="array" ref="K91">IFERROR(INDEX(基本情報入力シート!$X$40:$X$139,MATCH(ROW(K91)-2,$B$3:$B$102,0),),"")</f>
        <v/>
      </c>
      <c r="L91" s="199"/>
      <c r="M91" s="200"/>
      <c r="N91" s="195" t="str" cm="1">
        <f t="array" ref="N91">IFERROR(INDEX('別紙様式3-2（補助金）'!I$11:I$110,MATCH(ROW(N91)-2,$B$3:$B$102,0),),"")</f>
        <v/>
      </c>
    </row>
    <row r="92" spans="1:14" ht="18" customHeight="1">
      <c r="A92" s="191"/>
      <c r="B92" s="192" t="str">
        <f>IF(基本情報入力シート!Z129="","",COUNTIFS(基本情報入力シート!$Z$40:Z129,"&gt;60)",基本情報入力シート!$R$40:R129,基本情報入力シート!$C$18))</f>
        <v/>
      </c>
      <c r="C92" s="197"/>
      <c r="D92" s="191">
        <f>IF([2]基本情報入力シート!A128="","",[2]基本情報入力シート!A128)</f>
        <v>90</v>
      </c>
      <c r="E92" s="198"/>
      <c r="F92" s="199"/>
      <c r="G92" s="199"/>
      <c r="H92" s="199"/>
      <c r="I92" s="192" t="str" cm="1">
        <f t="array" ref="I92">IFERROR(INDEX(基本情報入力シート!$C$40:$C$139,MATCH(ROW(I92)-2,$B$3:$B$102,0),),"")</f>
        <v/>
      </c>
      <c r="J92" s="192" t="str" cm="1">
        <f t="array" ref="J92">IFERROR(INDEX(基本情報入力シート!$Y$40:$Y$139,MATCH(ROW(J92)-2,$B$3:$B$102,0),),"")</f>
        <v/>
      </c>
      <c r="K92" s="192" t="str" cm="1">
        <f t="array" ref="K92">IFERROR(INDEX(基本情報入力シート!$X$40:$X$139,MATCH(ROW(K92)-2,$B$3:$B$102,0),),"")</f>
        <v/>
      </c>
      <c r="L92" s="199"/>
      <c r="M92" s="200"/>
      <c r="N92" s="195" t="str" cm="1">
        <f t="array" ref="N92">IFERROR(INDEX('別紙様式3-2（補助金）'!I$11:I$110,MATCH(ROW(N92)-2,$B$3:$B$102,0),),"")</f>
        <v/>
      </c>
    </row>
    <row r="93" spans="1:14" ht="18" customHeight="1">
      <c r="A93" s="191"/>
      <c r="B93" s="192" t="str">
        <f>IF(基本情報入力シート!Z130="","",COUNTIFS(基本情報入力シート!$Z$40:Z130,"&gt;60)",基本情報入力シート!$R$40:R130,基本情報入力シート!$C$18))</f>
        <v/>
      </c>
      <c r="C93" s="197"/>
      <c r="D93" s="191">
        <f>IF([2]基本情報入力シート!A129="","",[2]基本情報入力シート!A129)</f>
        <v>91</v>
      </c>
      <c r="E93" s="198"/>
      <c r="F93" s="199"/>
      <c r="G93" s="199"/>
      <c r="H93" s="199"/>
      <c r="I93" s="192" t="str" cm="1">
        <f t="array" ref="I93">IFERROR(INDEX(基本情報入力シート!$C$40:$C$139,MATCH(ROW(I93)-2,$B$3:$B$102,0),),"")</f>
        <v/>
      </c>
      <c r="J93" s="192" t="str" cm="1">
        <f t="array" ref="J93">IFERROR(INDEX(基本情報入力シート!$Y$40:$Y$139,MATCH(ROW(J93)-2,$B$3:$B$102,0),),"")</f>
        <v/>
      </c>
      <c r="K93" s="192" t="str" cm="1">
        <f t="array" ref="K93">IFERROR(INDEX(基本情報入力シート!$X$40:$X$139,MATCH(ROW(K93)-2,$B$3:$B$102,0),),"")</f>
        <v/>
      </c>
      <c r="L93" s="199"/>
      <c r="M93" s="200"/>
      <c r="N93" s="195" t="str" cm="1">
        <f t="array" ref="N93">IFERROR(INDEX('別紙様式3-2（補助金）'!I$11:I$110,MATCH(ROW(N93)-2,$B$3:$B$102,0),),"")</f>
        <v/>
      </c>
    </row>
    <row r="94" spans="1:14" ht="18" customHeight="1">
      <c r="A94" s="191"/>
      <c r="B94" s="192" t="str">
        <f>IF(基本情報入力シート!Z131="","",COUNTIFS(基本情報入力シート!$Z$40:Z131,"&gt;60)",基本情報入力シート!$R$40:R131,基本情報入力シート!$C$18))</f>
        <v/>
      </c>
      <c r="C94" s="197"/>
      <c r="D94" s="191">
        <f>IF([2]基本情報入力シート!A130="","",[2]基本情報入力シート!A130)</f>
        <v>92</v>
      </c>
      <c r="E94" s="198"/>
      <c r="F94" s="199"/>
      <c r="G94" s="199"/>
      <c r="H94" s="199"/>
      <c r="I94" s="192" t="str" cm="1">
        <f t="array" ref="I94">IFERROR(INDEX(基本情報入力シート!$C$40:$C$139,MATCH(ROW(I94)-2,$B$3:$B$102,0),),"")</f>
        <v/>
      </c>
      <c r="J94" s="192" t="str" cm="1">
        <f t="array" ref="J94">IFERROR(INDEX(基本情報入力シート!$Y$40:$Y$139,MATCH(ROW(J94)-2,$B$3:$B$102,0),),"")</f>
        <v/>
      </c>
      <c r="K94" s="192" t="str" cm="1">
        <f t="array" ref="K94">IFERROR(INDEX(基本情報入力シート!$X$40:$X$139,MATCH(ROW(K94)-2,$B$3:$B$102,0),),"")</f>
        <v/>
      </c>
      <c r="L94" s="199"/>
      <c r="M94" s="200"/>
      <c r="N94" s="195" t="str" cm="1">
        <f t="array" ref="N94">IFERROR(INDEX('別紙様式3-2（補助金）'!I$11:I$110,MATCH(ROW(N94)-2,$B$3:$B$102,0),),"")</f>
        <v/>
      </c>
    </row>
    <row r="95" spans="1:14" ht="18" customHeight="1">
      <c r="A95" s="191"/>
      <c r="B95" s="192" t="str">
        <f>IF(基本情報入力シート!Z132="","",COUNTIFS(基本情報入力シート!$Z$40:Z132,"&gt;60)",基本情報入力シート!$R$40:R132,基本情報入力シート!$C$18))</f>
        <v/>
      </c>
      <c r="C95" s="197"/>
      <c r="D95" s="191">
        <f>IF([2]基本情報入力シート!A131="","",[2]基本情報入力シート!A131)</f>
        <v>93</v>
      </c>
      <c r="E95" s="198"/>
      <c r="F95" s="199"/>
      <c r="G95" s="199"/>
      <c r="H95" s="199"/>
      <c r="I95" s="192" t="str" cm="1">
        <f t="array" ref="I95">IFERROR(INDEX(基本情報入力シート!$C$40:$C$139,MATCH(ROW(I95)-2,$B$3:$B$102,0),),"")</f>
        <v/>
      </c>
      <c r="J95" s="192" t="str" cm="1">
        <f t="array" ref="J95">IFERROR(INDEX(基本情報入力シート!$Y$40:$Y$139,MATCH(ROW(J95)-2,$B$3:$B$102,0),),"")</f>
        <v/>
      </c>
      <c r="K95" s="192" t="str" cm="1">
        <f t="array" ref="K95">IFERROR(INDEX(基本情報入力シート!$X$40:$X$139,MATCH(ROW(K95)-2,$B$3:$B$102,0),),"")</f>
        <v/>
      </c>
      <c r="L95" s="199"/>
      <c r="M95" s="200"/>
      <c r="N95" s="195" t="str" cm="1">
        <f t="array" ref="N95">IFERROR(INDEX('別紙様式3-2（補助金）'!I$11:I$110,MATCH(ROW(N95)-2,$B$3:$B$102,0),),"")</f>
        <v/>
      </c>
    </row>
    <row r="96" spans="1:14" ht="18" customHeight="1">
      <c r="A96" s="191"/>
      <c r="B96" s="192" t="str">
        <f>IF(基本情報入力シート!Z133="","",COUNTIFS(基本情報入力シート!$Z$40:Z133,"&gt;60)",基本情報入力シート!$R$40:R133,基本情報入力シート!$C$18))</f>
        <v/>
      </c>
      <c r="C96" s="197"/>
      <c r="D96" s="191">
        <f>IF([2]基本情報入力シート!A132="","",[2]基本情報入力シート!A132)</f>
        <v>94</v>
      </c>
      <c r="E96" s="198"/>
      <c r="F96" s="199"/>
      <c r="G96" s="199"/>
      <c r="H96" s="199"/>
      <c r="I96" s="192" t="str" cm="1">
        <f t="array" ref="I96">IFERROR(INDEX(基本情報入力シート!$C$40:$C$139,MATCH(ROW(I96)-2,$B$3:$B$102,0),),"")</f>
        <v/>
      </c>
      <c r="J96" s="192" t="str" cm="1">
        <f t="array" ref="J96">IFERROR(INDEX(基本情報入力シート!$Y$40:$Y$139,MATCH(ROW(J96)-2,$B$3:$B$102,0),),"")</f>
        <v/>
      </c>
      <c r="K96" s="192" t="str" cm="1">
        <f t="array" ref="K96">IFERROR(INDEX(基本情報入力シート!$X$40:$X$139,MATCH(ROW(K96)-2,$B$3:$B$102,0),),"")</f>
        <v/>
      </c>
      <c r="L96" s="199"/>
      <c r="M96" s="200"/>
      <c r="N96" s="195" t="str" cm="1">
        <f t="array" ref="N96">IFERROR(INDEX('別紙様式3-2（補助金）'!I$11:I$110,MATCH(ROW(N96)-2,$B$3:$B$102,0),),"")</f>
        <v/>
      </c>
    </row>
    <row r="97" spans="1:14" ht="18" customHeight="1">
      <c r="A97" s="191"/>
      <c r="B97" s="192" t="str">
        <f>IF(基本情報入力シート!Z134="","",COUNTIFS(基本情報入力シート!$Z$40:Z134,"&gt;60)",基本情報入力シート!$R$40:R134,基本情報入力シート!$C$18))</f>
        <v/>
      </c>
      <c r="C97" s="197"/>
      <c r="D97" s="191">
        <f>IF([2]基本情報入力シート!A133="","",[2]基本情報入力シート!A133)</f>
        <v>95</v>
      </c>
      <c r="E97" s="198"/>
      <c r="F97" s="199"/>
      <c r="G97" s="199"/>
      <c r="H97" s="199"/>
      <c r="I97" s="192" t="str" cm="1">
        <f t="array" ref="I97">IFERROR(INDEX(基本情報入力シート!$C$40:$C$139,MATCH(ROW(I97)-2,$B$3:$B$102,0),),"")</f>
        <v/>
      </c>
      <c r="J97" s="192" t="str" cm="1">
        <f t="array" ref="J97">IFERROR(INDEX(基本情報入力シート!$Y$40:$Y$139,MATCH(ROW(J97)-2,$B$3:$B$102,0),),"")</f>
        <v/>
      </c>
      <c r="K97" s="192" t="str" cm="1">
        <f t="array" ref="K97">IFERROR(INDEX(基本情報入力シート!$X$40:$X$139,MATCH(ROW(K97)-2,$B$3:$B$102,0),),"")</f>
        <v/>
      </c>
      <c r="L97" s="199"/>
      <c r="M97" s="200"/>
      <c r="N97" s="195" t="str" cm="1">
        <f t="array" ref="N97">IFERROR(INDEX('別紙様式3-2（補助金）'!I$11:I$110,MATCH(ROW(N97)-2,$B$3:$B$102,0),),"")</f>
        <v/>
      </c>
    </row>
    <row r="98" spans="1:14" ht="18" customHeight="1">
      <c r="A98" s="191"/>
      <c r="B98" s="192" t="str">
        <f>IF(基本情報入力シート!Z135="","",COUNTIFS(基本情報入力シート!$Z$40:Z135,"&gt;60)",基本情報入力シート!$R$40:R135,基本情報入力シート!$C$18))</f>
        <v/>
      </c>
      <c r="C98" s="197"/>
      <c r="D98" s="191">
        <f>IF([2]基本情報入力シート!A134="","",[2]基本情報入力シート!A134)</f>
        <v>96</v>
      </c>
      <c r="E98" s="198"/>
      <c r="F98" s="199"/>
      <c r="G98" s="199"/>
      <c r="H98" s="199"/>
      <c r="I98" s="192" t="str" cm="1">
        <f t="array" ref="I98">IFERROR(INDEX(基本情報入力シート!$C$40:$C$139,MATCH(ROW(I98)-2,$B$3:$B$102,0),),"")</f>
        <v/>
      </c>
      <c r="J98" s="192" t="str" cm="1">
        <f t="array" ref="J98">IFERROR(INDEX(基本情報入力シート!$Y$40:$Y$139,MATCH(ROW(J98)-2,$B$3:$B$102,0),),"")</f>
        <v/>
      </c>
      <c r="K98" s="192" t="str" cm="1">
        <f t="array" ref="K98">IFERROR(INDEX(基本情報入力シート!$X$40:$X$139,MATCH(ROW(K98)-2,$B$3:$B$102,0),),"")</f>
        <v/>
      </c>
      <c r="L98" s="199"/>
      <c r="M98" s="200"/>
      <c r="N98" s="195" t="str" cm="1">
        <f t="array" ref="N98">IFERROR(INDEX('別紙様式3-2（補助金）'!I$11:I$110,MATCH(ROW(N98)-2,$B$3:$B$102,0),),"")</f>
        <v/>
      </c>
    </row>
    <row r="99" spans="1:14" ht="18" customHeight="1">
      <c r="A99" s="191"/>
      <c r="B99" s="192" t="str">
        <f>IF(基本情報入力シート!Z136="","",COUNTIFS(基本情報入力シート!$Z$40:Z136,"&gt;60)",基本情報入力シート!$R$40:R136,基本情報入力シート!$C$18))</f>
        <v/>
      </c>
      <c r="C99" s="197"/>
      <c r="D99" s="191">
        <f>IF([2]基本情報入力シート!A135="","",[2]基本情報入力シート!A135)</f>
        <v>97</v>
      </c>
      <c r="E99" s="198"/>
      <c r="F99" s="199"/>
      <c r="G99" s="199"/>
      <c r="H99" s="199"/>
      <c r="I99" s="192" t="str" cm="1">
        <f t="array" ref="I99">IFERROR(INDEX(基本情報入力シート!$C$40:$C$139,MATCH(ROW(I99)-2,$B$3:$B$102,0),),"")</f>
        <v/>
      </c>
      <c r="J99" s="192" t="str" cm="1">
        <f t="array" ref="J99">IFERROR(INDEX(基本情報入力シート!$Y$40:$Y$139,MATCH(ROW(J99)-2,$B$3:$B$102,0),),"")</f>
        <v/>
      </c>
      <c r="K99" s="192" t="str" cm="1">
        <f t="array" ref="K99">IFERROR(INDEX(基本情報入力シート!$X$40:$X$139,MATCH(ROW(K99)-2,$B$3:$B$102,0),),"")</f>
        <v/>
      </c>
      <c r="L99" s="199"/>
      <c r="M99" s="200"/>
      <c r="N99" s="195" t="str" cm="1">
        <f t="array" ref="N99">IFERROR(INDEX('別紙様式3-2（補助金）'!I$11:I$110,MATCH(ROW(N99)-2,$B$3:$B$102,0),),"")</f>
        <v/>
      </c>
    </row>
    <row r="100" spans="1:14" ht="18" customHeight="1">
      <c r="A100" s="191"/>
      <c r="B100" s="192" t="str">
        <f>IF(基本情報入力シート!Z137="","",COUNTIFS(基本情報入力シート!$Z$40:Z137,"&gt;60)",基本情報入力シート!$R$40:R137,基本情報入力シート!$C$18))</f>
        <v/>
      </c>
      <c r="C100" s="197"/>
      <c r="D100" s="191">
        <f>IF([2]基本情報入力シート!A136="","",[2]基本情報入力シート!A136)</f>
        <v>98</v>
      </c>
      <c r="E100" s="198"/>
      <c r="F100" s="199"/>
      <c r="G100" s="199"/>
      <c r="H100" s="199"/>
      <c r="I100" s="192" t="str" cm="1">
        <f t="array" ref="I100">IFERROR(INDEX(基本情報入力シート!$C$40:$C$139,MATCH(ROW(I100)-2,$B$3:$B$102,0),),"")</f>
        <v/>
      </c>
      <c r="J100" s="192" t="str" cm="1">
        <f t="array" ref="J100">IFERROR(INDEX(基本情報入力シート!$Y$40:$Y$139,MATCH(ROW(J100)-2,$B$3:$B$102,0),),"")</f>
        <v/>
      </c>
      <c r="K100" s="192" t="str" cm="1">
        <f t="array" ref="K100">IFERROR(INDEX(基本情報入力シート!$X$40:$X$139,MATCH(ROW(K100)-2,$B$3:$B$102,0),),"")</f>
        <v/>
      </c>
      <c r="L100" s="199"/>
      <c r="M100" s="200"/>
      <c r="N100" s="195" t="str" cm="1">
        <f t="array" ref="N100">IFERROR(INDEX('別紙様式3-2（補助金）'!I$11:I$110,MATCH(ROW(N100)-2,$B$3:$B$102,0),),"")</f>
        <v/>
      </c>
    </row>
    <row r="101" spans="1:14" ht="18" customHeight="1">
      <c r="A101" s="191"/>
      <c r="B101" s="192" t="str">
        <f>IF(基本情報入力シート!Z138="","",COUNTIFS(基本情報入力シート!$Z$40:Z138,"&gt;60)",基本情報入力シート!$R$40:R138,基本情報入力シート!$C$18))</f>
        <v/>
      </c>
      <c r="C101" s="197"/>
      <c r="D101" s="191">
        <f>IF([2]基本情報入力シート!A137="","",[2]基本情報入力シート!A137)</f>
        <v>99</v>
      </c>
      <c r="E101" s="198"/>
      <c r="F101" s="199"/>
      <c r="G101" s="199"/>
      <c r="H101" s="199"/>
      <c r="I101" s="192" t="str" cm="1">
        <f t="array" ref="I101">IFERROR(INDEX(基本情報入力シート!$C$40:$C$139,MATCH(ROW(I101)-2,$B$3:$B$102,0),),"")</f>
        <v/>
      </c>
      <c r="J101" s="192" t="str" cm="1">
        <f t="array" ref="J101">IFERROR(INDEX(基本情報入力シート!$Y$40:$Y$139,MATCH(ROW(J101)-2,$B$3:$B$102,0),),"")</f>
        <v/>
      </c>
      <c r="K101" s="192" t="str" cm="1">
        <f t="array" ref="K101">IFERROR(INDEX(基本情報入力シート!$X$40:$X$139,MATCH(ROW(K101)-2,$B$3:$B$102,0),),"")</f>
        <v/>
      </c>
      <c r="L101" s="199"/>
      <c r="M101" s="200"/>
      <c r="N101" s="195" t="str" cm="1">
        <f t="array" ref="N101">IFERROR(INDEX('別紙様式3-2（補助金）'!I$11:I$110,MATCH(ROW(N101)-2,$B$3:$B$102,0),),"")</f>
        <v/>
      </c>
    </row>
    <row r="102" spans="1:14" ht="18" customHeight="1">
      <c r="A102" s="191"/>
      <c r="B102" s="192" t="str">
        <f>IF(基本情報入力シート!Z139="","",COUNTIFS(基本情報入力シート!$Z$40:Z139,"&gt;60)",基本情報入力シート!$R$40:R139,基本情報入力シート!$C$18))</f>
        <v/>
      </c>
      <c r="C102" s="197"/>
      <c r="D102" s="191">
        <f>IF([2]基本情報入力シート!A138="","",[2]基本情報入力シート!A138)</f>
        <v>100</v>
      </c>
      <c r="E102" s="198"/>
      <c r="F102" s="199"/>
      <c r="G102" s="199"/>
      <c r="H102" s="199"/>
      <c r="I102" s="192" t="str" cm="1">
        <f t="array" ref="I102">IFERROR(INDEX(基本情報入力シート!$C$40:$C$139,MATCH(ROW(I102)-2,$B$3:$B$102,0),),"")</f>
        <v/>
      </c>
      <c r="J102" s="192" t="str" cm="1">
        <f t="array" ref="J102">IFERROR(INDEX(基本情報入力シート!$Y$40:$Y$139,MATCH(ROW(J102)-2,$B$3:$B$102,0),),"")</f>
        <v/>
      </c>
      <c r="K102" s="192" t="str" cm="1">
        <f t="array" ref="K102">IFERROR(INDEX(基本情報入力シート!$X$40:$X$139,MATCH(ROW(K102)-2,$B$3:$B$102,0),),"")</f>
        <v/>
      </c>
      <c r="L102" s="199"/>
      <c r="M102" s="200"/>
      <c r="N102" s="195" t="str" cm="1">
        <f t="array" ref="N102">IFERROR(INDEX('別紙様式3-2（補助金）'!I$11:I$110,MATCH(ROW(N102)-2,$B$3:$B$102,0),),"")</f>
        <v/>
      </c>
    </row>
  </sheetData>
  <sheetProtection selectLockedCells="1" selectUnlockedCells="1"/>
  <autoFilter ref="A2:N102" xr:uid="{7EB01B91-4678-4DDC-B815-C6A029074191}"/>
  <mergeCells count="14">
    <mergeCell ref="G1:G2"/>
    <mergeCell ref="H1:H2"/>
    <mergeCell ref="A1:A2"/>
    <mergeCell ref="B1:B2"/>
    <mergeCell ref="C1:C2"/>
    <mergeCell ref="D1:D2"/>
    <mergeCell ref="E1:E2"/>
    <mergeCell ref="F1:F2"/>
    <mergeCell ref="N1:N2"/>
    <mergeCell ref="I1:I2"/>
    <mergeCell ref="J1:J2"/>
    <mergeCell ref="K1:K2"/>
    <mergeCell ref="L1:L2"/>
    <mergeCell ref="M1:M2"/>
  </mergeCells>
  <phoneticPr fontId="5"/>
  <printOptions horizontalCentered="1"/>
  <pageMargins left="0.39370078740157483" right="0.39370078740157483" top="0.59055118110236227" bottom="0.59055118110236227" header="0.31496062992125984" footer="0.31496062992125984"/>
  <pageSetup paperSize="9" scale="5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D9" sqref="D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90</v>
      </c>
      <c r="B1" s="12"/>
      <c r="D1" s="7" t="s">
        <v>89</v>
      </c>
      <c r="F1" s="7" t="s">
        <v>1813</v>
      </c>
      <c r="I1" s="64" t="s">
        <v>1837</v>
      </c>
      <c r="K1" s="6" t="s">
        <v>1824</v>
      </c>
    </row>
    <row r="2" spans="1:11" ht="27" thickBot="1">
      <c r="A2" s="158" t="s">
        <v>1831</v>
      </c>
      <c r="B2" s="166" t="s">
        <v>1832</v>
      </c>
      <c r="D2" s="8" t="s">
        <v>33</v>
      </c>
      <c r="F2" s="8" t="s">
        <v>33</v>
      </c>
      <c r="G2" s="14" t="s">
        <v>96</v>
      </c>
      <c r="I2" s="137" t="s">
        <v>1838</v>
      </c>
      <c r="K2" s="19" t="s">
        <v>1817</v>
      </c>
    </row>
    <row r="3" spans="1:11" ht="26.4">
      <c r="A3" s="159" t="s">
        <v>1857</v>
      </c>
      <c r="B3" s="167" t="s">
        <v>1858</v>
      </c>
      <c r="D3" s="9" t="s">
        <v>40</v>
      </c>
      <c r="F3" s="15" t="s">
        <v>40</v>
      </c>
      <c r="G3" s="16" t="s">
        <v>97</v>
      </c>
      <c r="I3" s="138" t="s">
        <v>1903</v>
      </c>
      <c r="K3" s="20" t="s">
        <v>1818</v>
      </c>
    </row>
    <row r="4" spans="1:11" ht="27" thickBot="1">
      <c r="A4" s="160" t="s">
        <v>1859</v>
      </c>
      <c r="B4" s="168" t="s">
        <v>1863</v>
      </c>
      <c r="D4" s="10" t="s">
        <v>41</v>
      </c>
      <c r="F4" s="10" t="s">
        <v>40</v>
      </c>
      <c r="G4" s="17" t="s">
        <v>98</v>
      </c>
      <c r="I4" s="139" t="s">
        <v>1902</v>
      </c>
      <c r="K4" s="21"/>
    </row>
    <row r="5" spans="1:11" ht="27" thickBot="1">
      <c r="A5" s="160" t="s">
        <v>1861</v>
      </c>
      <c r="B5" s="168" t="s">
        <v>1867</v>
      </c>
      <c r="D5" s="10" t="s">
        <v>42</v>
      </c>
      <c r="F5" s="10" t="s">
        <v>40</v>
      </c>
      <c r="G5" s="17" t="s">
        <v>99</v>
      </c>
      <c r="I5" s="140" t="s">
        <v>1904</v>
      </c>
    </row>
    <row r="6" spans="1:11">
      <c r="A6" s="161" t="s">
        <v>1862</v>
      </c>
      <c r="B6" s="168" t="s">
        <v>1912</v>
      </c>
      <c r="D6" s="10" t="s">
        <v>43</v>
      </c>
      <c r="F6" s="10" t="s">
        <v>40</v>
      </c>
      <c r="G6" s="17" t="s">
        <v>100</v>
      </c>
    </row>
    <row r="7" spans="1:11">
      <c r="A7" s="160" t="s">
        <v>1864</v>
      </c>
      <c r="B7" s="168" t="s">
        <v>1913</v>
      </c>
      <c r="D7" s="10" t="s">
        <v>44</v>
      </c>
      <c r="F7" s="10" t="s">
        <v>40</v>
      </c>
      <c r="G7" s="17" t="s">
        <v>101</v>
      </c>
    </row>
    <row r="8" spans="1:11">
      <c r="A8" s="160" t="s">
        <v>1866</v>
      </c>
      <c r="B8" s="168" t="s">
        <v>1900</v>
      </c>
      <c r="D8" s="10" t="s">
        <v>45</v>
      </c>
      <c r="F8" s="10" t="s">
        <v>40</v>
      </c>
      <c r="G8" s="17" t="s">
        <v>102</v>
      </c>
    </row>
    <row r="9" spans="1:11">
      <c r="A9" s="160" t="s">
        <v>1868</v>
      </c>
      <c r="B9" s="168" t="s">
        <v>1888</v>
      </c>
      <c r="D9" s="10" t="s">
        <v>46</v>
      </c>
      <c r="F9" s="10" t="s">
        <v>40</v>
      </c>
      <c r="G9" s="17" t="s">
        <v>103</v>
      </c>
    </row>
    <row r="10" spans="1:11">
      <c r="A10" s="160" t="s">
        <v>1869</v>
      </c>
      <c r="B10" s="168" t="s">
        <v>1897</v>
      </c>
      <c r="D10" s="10" t="s">
        <v>47</v>
      </c>
      <c r="F10" s="10" t="s">
        <v>40</v>
      </c>
      <c r="G10" s="17" t="s">
        <v>104</v>
      </c>
    </row>
    <row r="11" spans="1:11">
      <c r="A11" s="160" t="s">
        <v>1870</v>
      </c>
      <c r="B11" s="168" t="s">
        <v>1895</v>
      </c>
      <c r="D11" s="10" t="s">
        <v>48</v>
      </c>
      <c r="F11" s="10" t="s">
        <v>40</v>
      </c>
      <c r="G11" s="17" t="s">
        <v>105</v>
      </c>
    </row>
    <row r="12" spans="1:11">
      <c r="A12" s="160" t="s">
        <v>1871</v>
      </c>
      <c r="B12" s="168" t="s">
        <v>1914</v>
      </c>
      <c r="D12" s="10" t="s">
        <v>49</v>
      </c>
      <c r="F12" s="10" t="s">
        <v>40</v>
      </c>
      <c r="G12" s="17" t="s">
        <v>106</v>
      </c>
    </row>
    <row r="13" spans="1:11">
      <c r="A13" s="160" t="s">
        <v>1873</v>
      </c>
      <c r="B13" s="168" t="s">
        <v>1915</v>
      </c>
      <c r="D13" s="10" t="s">
        <v>50</v>
      </c>
      <c r="F13" s="10" t="s">
        <v>40</v>
      </c>
      <c r="G13" s="17" t="s">
        <v>107</v>
      </c>
    </row>
    <row r="14" spans="1:11">
      <c r="A14" s="160" t="s">
        <v>1910</v>
      </c>
      <c r="B14" s="168" t="s">
        <v>1911</v>
      </c>
      <c r="D14" s="10" t="s">
        <v>51</v>
      </c>
      <c r="F14" s="10" t="s">
        <v>40</v>
      </c>
      <c r="G14" s="17" t="s">
        <v>108</v>
      </c>
    </row>
    <row r="15" spans="1:11">
      <c r="A15" s="160" t="s">
        <v>1874</v>
      </c>
      <c r="B15" s="168"/>
      <c r="D15" s="10" t="s">
        <v>1814</v>
      </c>
      <c r="F15" s="10" t="s">
        <v>40</v>
      </c>
      <c r="G15" s="17" t="s">
        <v>109</v>
      </c>
    </row>
    <row r="16" spans="1:11">
      <c r="A16" s="160" t="s">
        <v>1876</v>
      </c>
      <c r="B16" s="168" t="s">
        <v>1916</v>
      </c>
      <c r="D16" s="10" t="s">
        <v>53</v>
      </c>
      <c r="F16" s="10" t="s">
        <v>40</v>
      </c>
      <c r="G16" s="17" t="s">
        <v>110</v>
      </c>
    </row>
    <row r="17" spans="1:7">
      <c r="A17" s="160" t="s">
        <v>1908</v>
      </c>
      <c r="B17" s="168" t="s">
        <v>1909</v>
      </c>
      <c r="D17" s="10" t="s">
        <v>54</v>
      </c>
      <c r="F17" s="10" t="s">
        <v>40</v>
      </c>
      <c r="G17" s="17" t="s">
        <v>111</v>
      </c>
    </row>
    <row r="18" spans="1:7">
      <c r="A18" s="160" t="s">
        <v>1877</v>
      </c>
      <c r="B18" s="168" t="s">
        <v>1917</v>
      </c>
      <c r="D18" s="10" t="s">
        <v>55</v>
      </c>
      <c r="F18" s="10" t="s">
        <v>40</v>
      </c>
      <c r="G18" s="17" t="s">
        <v>112</v>
      </c>
    </row>
    <row r="19" spans="1:7">
      <c r="A19" s="160" t="s">
        <v>1878</v>
      </c>
      <c r="B19" s="168" t="s">
        <v>1918</v>
      </c>
      <c r="D19" s="10" t="s">
        <v>56</v>
      </c>
      <c r="F19" s="10" t="s">
        <v>40</v>
      </c>
      <c r="G19" s="17" t="s">
        <v>113</v>
      </c>
    </row>
    <row r="20" spans="1:7">
      <c r="A20" s="160" t="s">
        <v>1880</v>
      </c>
      <c r="B20" s="168" t="s">
        <v>1919</v>
      </c>
      <c r="D20" s="10" t="s">
        <v>57</v>
      </c>
      <c r="F20" s="10" t="s">
        <v>40</v>
      </c>
      <c r="G20" s="17" t="s">
        <v>114</v>
      </c>
    </row>
    <row r="21" spans="1:7">
      <c r="A21" s="160" t="s">
        <v>1881</v>
      </c>
      <c r="B21" s="168" t="s">
        <v>1875</v>
      </c>
      <c r="D21" s="10" t="s">
        <v>58</v>
      </c>
      <c r="F21" s="10" t="s">
        <v>40</v>
      </c>
      <c r="G21" s="17" t="s">
        <v>115</v>
      </c>
    </row>
    <row r="22" spans="1:7">
      <c r="A22" s="160" t="s">
        <v>1882</v>
      </c>
      <c r="B22" s="168" t="s">
        <v>1872</v>
      </c>
      <c r="D22" s="10" t="s">
        <v>59</v>
      </c>
      <c r="F22" s="10" t="s">
        <v>40</v>
      </c>
      <c r="G22" s="17" t="s">
        <v>116</v>
      </c>
    </row>
    <row r="23" spans="1:7">
      <c r="A23" s="160" t="s">
        <v>1883</v>
      </c>
      <c r="B23" s="168" t="s">
        <v>1872</v>
      </c>
      <c r="D23" s="10" t="s">
        <v>60</v>
      </c>
      <c r="F23" s="10" t="s">
        <v>40</v>
      </c>
      <c r="G23" s="17" t="s">
        <v>117</v>
      </c>
    </row>
    <row r="24" spans="1:7">
      <c r="A24" s="160" t="s">
        <v>1884</v>
      </c>
      <c r="B24" s="168" t="s">
        <v>1872</v>
      </c>
      <c r="D24" s="10" t="s">
        <v>61</v>
      </c>
      <c r="F24" s="10" t="s">
        <v>40</v>
      </c>
      <c r="G24" s="17" t="s">
        <v>118</v>
      </c>
    </row>
    <row r="25" spans="1:7">
      <c r="A25" s="160" t="s">
        <v>1885</v>
      </c>
      <c r="B25" s="168" t="s">
        <v>1920</v>
      </c>
      <c r="D25" s="10" t="s">
        <v>62</v>
      </c>
      <c r="F25" s="10" t="s">
        <v>40</v>
      </c>
      <c r="G25" s="17" t="s">
        <v>119</v>
      </c>
    </row>
    <row r="26" spans="1:7">
      <c r="A26" s="160" t="s">
        <v>1886</v>
      </c>
      <c r="B26" s="168" t="s">
        <v>1865</v>
      </c>
      <c r="D26" s="10" t="s">
        <v>63</v>
      </c>
      <c r="F26" s="10" t="s">
        <v>40</v>
      </c>
      <c r="G26" s="17" t="s">
        <v>120</v>
      </c>
    </row>
    <row r="27" spans="1:7">
      <c r="A27" s="160" t="s">
        <v>1887</v>
      </c>
      <c r="B27" s="168" t="s">
        <v>1921</v>
      </c>
      <c r="D27" s="10" t="s">
        <v>64</v>
      </c>
      <c r="F27" s="10" t="s">
        <v>40</v>
      </c>
      <c r="G27" s="17" t="s">
        <v>121</v>
      </c>
    </row>
    <row r="28" spans="1:7">
      <c r="A28" s="160" t="s">
        <v>1889</v>
      </c>
      <c r="B28" s="168" t="s">
        <v>1922</v>
      </c>
      <c r="D28" s="10" t="s">
        <v>65</v>
      </c>
      <c r="F28" s="10" t="s">
        <v>40</v>
      </c>
      <c r="G28" s="17" t="s">
        <v>122</v>
      </c>
    </row>
    <row r="29" spans="1:7">
      <c r="A29" s="160" t="s">
        <v>1890</v>
      </c>
      <c r="B29" s="168" t="s">
        <v>1923</v>
      </c>
      <c r="D29" s="10" t="s">
        <v>66</v>
      </c>
      <c r="F29" s="10" t="s">
        <v>40</v>
      </c>
      <c r="G29" s="17" t="s">
        <v>123</v>
      </c>
    </row>
    <row r="30" spans="1:7">
      <c r="A30" s="160" t="s">
        <v>1891</v>
      </c>
      <c r="B30" s="168" t="s">
        <v>1860</v>
      </c>
      <c r="D30" s="10" t="s">
        <v>67</v>
      </c>
      <c r="F30" s="10" t="s">
        <v>40</v>
      </c>
      <c r="G30" s="17" t="s">
        <v>124</v>
      </c>
    </row>
    <row r="31" spans="1:7">
      <c r="A31" s="160" t="s">
        <v>1892</v>
      </c>
      <c r="B31" s="168" t="s">
        <v>1879</v>
      </c>
      <c r="D31" s="10" t="s">
        <v>68</v>
      </c>
      <c r="F31" s="10" t="s">
        <v>40</v>
      </c>
      <c r="G31" s="17" t="s">
        <v>125</v>
      </c>
    </row>
    <row r="32" spans="1:7">
      <c r="A32" s="160" t="s">
        <v>1893</v>
      </c>
      <c r="B32" s="168" t="s">
        <v>1900</v>
      </c>
      <c r="D32" s="10" t="s">
        <v>69</v>
      </c>
      <c r="F32" s="10" t="s">
        <v>40</v>
      </c>
      <c r="G32" s="17" t="s">
        <v>126</v>
      </c>
    </row>
    <row r="33" spans="1:7">
      <c r="A33" s="160" t="s">
        <v>1894</v>
      </c>
      <c r="B33" s="168" t="s">
        <v>1914</v>
      </c>
      <c r="D33" s="10" t="s">
        <v>70</v>
      </c>
      <c r="F33" s="10" t="s">
        <v>40</v>
      </c>
      <c r="G33" s="17" t="s">
        <v>127</v>
      </c>
    </row>
    <row r="34" spans="1:7">
      <c r="A34" s="160" t="s">
        <v>1896</v>
      </c>
      <c r="B34" s="168" t="s">
        <v>1915</v>
      </c>
      <c r="D34" s="10" t="s">
        <v>71</v>
      </c>
      <c r="F34" s="10" t="s">
        <v>40</v>
      </c>
      <c r="G34" s="17" t="s">
        <v>128</v>
      </c>
    </row>
    <row r="35" spans="1:7">
      <c r="A35" s="160" t="s">
        <v>1898</v>
      </c>
      <c r="B35" s="168" t="s">
        <v>1916</v>
      </c>
      <c r="D35" s="10" t="s">
        <v>72</v>
      </c>
      <c r="F35" s="10" t="s">
        <v>40</v>
      </c>
      <c r="G35" s="17" t="s">
        <v>129</v>
      </c>
    </row>
    <row r="36" spans="1:7">
      <c r="A36" s="160" t="s">
        <v>1899</v>
      </c>
      <c r="B36" s="168" t="s">
        <v>1917</v>
      </c>
      <c r="D36" s="10" t="s">
        <v>73</v>
      </c>
      <c r="F36" s="10" t="s">
        <v>40</v>
      </c>
      <c r="G36" s="17" t="s">
        <v>130</v>
      </c>
    </row>
    <row r="37" spans="1:7" ht="13.8" thickBot="1">
      <c r="A37" s="162" t="s">
        <v>1901</v>
      </c>
      <c r="B37" s="169" t="s">
        <v>1918</v>
      </c>
      <c r="D37" s="10" t="s">
        <v>74</v>
      </c>
      <c r="F37" s="10" t="s">
        <v>40</v>
      </c>
      <c r="G37" s="17" t="s">
        <v>131</v>
      </c>
    </row>
    <row r="38" spans="1:7">
      <c r="A38" s="163"/>
      <c r="B38" s="164"/>
      <c r="D38" s="10" t="s">
        <v>75</v>
      </c>
      <c r="F38" s="10" t="s">
        <v>40</v>
      </c>
      <c r="G38" s="17" t="s">
        <v>132</v>
      </c>
    </row>
    <row r="39" spans="1:7">
      <c r="A39" s="6"/>
      <c r="B39" s="165"/>
      <c r="D39" s="10" t="s">
        <v>76</v>
      </c>
      <c r="F39" s="10" t="s">
        <v>40</v>
      </c>
      <c r="G39" s="17" t="s">
        <v>133</v>
      </c>
    </row>
    <row r="40" spans="1:7">
      <c r="A40" s="6"/>
      <c r="B40" s="165"/>
      <c r="D40" s="10" t="s">
        <v>77</v>
      </c>
      <c r="F40" s="10" t="s">
        <v>40</v>
      </c>
      <c r="G40" s="17" t="s">
        <v>134</v>
      </c>
    </row>
    <row r="41" spans="1:7">
      <c r="A41" s="6"/>
      <c r="B41" s="165"/>
      <c r="D41" s="10" t="s">
        <v>78</v>
      </c>
      <c r="F41" s="10" t="s">
        <v>40</v>
      </c>
      <c r="G41" s="17" t="s">
        <v>135</v>
      </c>
    </row>
    <row r="42" spans="1:7">
      <c r="A42" s="6"/>
      <c r="B42" s="165"/>
      <c r="D42" s="10" t="s">
        <v>79</v>
      </c>
      <c r="F42" s="10" t="s">
        <v>40</v>
      </c>
      <c r="G42" s="17" t="s">
        <v>136</v>
      </c>
    </row>
    <row r="43" spans="1:7">
      <c r="A43" s="6"/>
      <c r="B43" s="165"/>
      <c r="D43" s="10" t="s">
        <v>80</v>
      </c>
      <c r="F43" s="10" t="s">
        <v>40</v>
      </c>
      <c r="G43" s="17" t="s">
        <v>137</v>
      </c>
    </row>
    <row r="44" spans="1:7">
      <c r="A44" s="6"/>
      <c r="B44" s="165"/>
      <c r="D44" s="10" t="s">
        <v>81</v>
      </c>
      <c r="F44" s="10" t="s">
        <v>40</v>
      </c>
      <c r="G44" s="17" t="s">
        <v>138</v>
      </c>
    </row>
    <row r="45" spans="1:7">
      <c r="A45" s="6"/>
      <c r="B45" s="165"/>
      <c r="D45" s="10" t="s">
        <v>82</v>
      </c>
      <c r="F45" s="10" t="s">
        <v>40</v>
      </c>
      <c r="G45" s="17" t="s">
        <v>139</v>
      </c>
    </row>
    <row r="46" spans="1:7">
      <c r="A46" s="6"/>
      <c r="B46" s="165"/>
      <c r="D46" s="10" t="s">
        <v>83</v>
      </c>
      <c r="F46" s="10" t="s">
        <v>40</v>
      </c>
      <c r="G46" s="17" t="s">
        <v>140</v>
      </c>
    </row>
    <row r="47" spans="1:7">
      <c r="A47" s="6"/>
      <c r="B47" s="165"/>
      <c r="D47" s="10" t="s">
        <v>84</v>
      </c>
      <c r="F47" s="10" t="s">
        <v>40</v>
      </c>
      <c r="G47" s="17" t="s">
        <v>141</v>
      </c>
    </row>
    <row r="48" spans="1:7">
      <c r="A48" s="6"/>
      <c r="B48" s="165"/>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62</vt:i4>
      </vt:variant>
    </vt:vector>
  </HeadingPairs>
  <TitlesOfParts>
    <vt:vector size="70" baseType="lpstr">
      <vt:lpstr>基本情報入力シート</vt:lpstr>
      <vt:lpstr>別紙様式3-1（補助金）</vt:lpstr>
      <vt:lpstr>別紙様式3-2（補助金）</vt:lpstr>
      <vt:lpstr>第３号様式（者実績報告書）</vt:lpstr>
      <vt:lpstr>第３号様式（児実績報告書）</vt:lpstr>
      <vt:lpstr>【県で使用】者転記用データ</vt:lpstr>
      <vt:lpstr>【県で使用】児転記用データ</vt:lpstr>
      <vt:lpstr>【参考】数式用</vt:lpstr>
      <vt:lpstr>_new1</vt:lpstr>
      <vt:lpstr>【参考】数式用!erea</vt:lpstr>
      <vt:lpstr>【参考】数式用!new</vt:lpstr>
      <vt:lpstr>【県で使用】児転記用データ!Print_Area</vt:lpstr>
      <vt:lpstr>【県で使用】者転記用データ!Print_Area</vt:lpstr>
      <vt:lpstr>【参考】数式用!Print_Area</vt:lpstr>
      <vt:lpstr>基本情報入力シート!Print_Area</vt:lpstr>
      <vt:lpstr>'第３号様式（児実績報告書）'!Print_Area</vt:lpstr>
      <vt:lpstr>'第３号様式（者実績報告書）'!Print_Area</vt:lpstr>
      <vt:lpstr>'別紙様式3-1（補助金）'!Print_Area</vt:lpstr>
      <vt:lpstr>'別紙様式3-2（補助金）'!Print_Area</vt:lpstr>
      <vt:lpstr>【県で使用】児転記用データ!Print_Titles</vt:lpstr>
      <vt:lpstr>【県で使用】者転記用データ!Print_Titles</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宍戸 由美子</cp:lastModifiedBy>
  <cp:lastPrinted>2025-07-01T07:07:32Z</cp:lastPrinted>
  <dcterms:created xsi:type="dcterms:W3CDTF">2023-01-10T13:53:21Z</dcterms:created>
  <dcterms:modified xsi:type="dcterms:W3CDTF">2025-07-03T23:59:33Z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