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交付要綱\R6.10\発議用\交付要綱（案）\別紙様式１～１４\"/>
    </mc:Choice>
  </mc:AlternateContent>
  <bookViews>
    <workbookView xWindow="0" yWindow="0" windowWidth="23040" windowHeight="9096"/>
  </bookViews>
  <sheets>
    <sheet name="別紙様式１" sheetId="25" r:id="rId1"/>
    <sheet name="記載例" sheetId="26" r:id="rId2"/>
    <sheet name="Sheet1" sheetId="20" r:id="rId3"/>
  </sheets>
  <externalReferences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記載例!$A$1:$H$18</definedName>
    <definedName name="_xlnm.Print_Area" localSheetId="0">別紙様式１!$A$1:$H$18</definedName>
    <definedName name="記載例" localSheetId="1" hidden="1">#REF!</definedName>
    <definedName name="記載例" localSheetId="0" hidden="1">#REF!</definedName>
    <definedName name="記載例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25" l="1"/>
  <c r="H14" i="25"/>
  <c r="H13" i="25"/>
  <c r="H15" i="26"/>
  <c r="I15" i="26"/>
  <c r="H14" i="26"/>
  <c r="I14" i="26"/>
  <c r="H13" i="26"/>
  <c r="D13" i="26"/>
  <c r="I13" i="26"/>
  <c r="D13" i="25" l="1"/>
  <c r="E13" i="26"/>
  <c r="E15" i="26"/>
  <c r="E14" i="26"/>
  <c r="D15" i="26"/>
  <c r="D14" i="26"/>
  <c r="G16" i="25"/>
  <c r="E15" i="25"/>
  <c r="E14" i="25"/>
  <c r="E13" i="25"/>
  <c r="G16" i="26"/>
  <c r="D15" i="25"/>
  <c r="D14" i="25"/>
  <c r="F13" i="26" l="1"/>
  <c r="F15" i="26"/>
  <c r="F14" i="26"/>
  <c r="H16" i="26" s="1"/>
  <c r="F15" i="25"/>
  <c r="I15" i="25" s="1"/>
  <c r="F14" i="25"/>
  <c r="I14" i="25" s="1"/>
  <c r="F13" i="25"/>
  <c r="I13" i="25" s="1"/>
  <c r="H16" i="25" l="1"/>
</calcChain>
</file>

<file path=xl/comments1.xml><?xml version="1.0" encoding="utf-8"?>
<comments xmlns="http://schemas.openxmlformats.org/spreadsheetml/2006/main">
  <authors>
    <author>國井 圭介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sharedStrings.xml><?xml version="1.0" encoding="utf-8"?>
<sst xmlns="http://schemas.openxmlformats.org/spreadsheetml/2006/main" count="63" uniqueCount="33">
  <si>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</si>
  <si>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</si>
  <si>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機器名</t>
    <rPh sb="0" eb="2">
      <t>キキ</t>
    </rPh>
    <rPh sb="2" eb="3">
      <t>メイ</t>
    </rPh>
    <phoneticPr fontId="2"/>
  </si>
  <si>
    <t>（C）</t>
    <phoneticPr fontId="2"/>
  </si>
  <si>
    <t>記載例</t>
    <rPh sb="0" eb="2">
      <t>キサイ</t>
    </rPh>
    <rPh sb="2" eb="3">
      <t>レイ</t>
    </rPh>
    <phoneticPr fontId="2"/>
  </si>
  <si>
    <t>（D）</t>
    <phoneticPr fontId="2"/>
  </si>
  <si>
    <t>（E）</t>
    <phoneticPr fontId="2"/>
  </si>
  <si>
    <t>対象経費
（機器購入価格）</t>
    <rPh sb="0" eb="2">
      <t>タイショウ</t>
    </rPh>
    <rPh sb="2" eb="4">
      <t>ケイヒ</t>
    </rPh>
    <phoneticPr fontId="2"/>
  </si>
  <si>
    <t>内示額（円）</t>
    <rPh sb="0" eb="2">
      <t>ナイジ</t>
    </rPh>
    <rPh sb="2" eb="3">
      <t>ガク</t>
    </rPh>
    <rPh sb="4" eb="5">
      <t>エン</t>
    </rPh>
    <phoneticPr fontId="2"/>
  </si>
  <si>
    <t>（F）</t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</si>
  <si>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</si>
  <si>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</si>
  <si>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（A）</t>
    <phoneticPr fontId="2"/>
  </si>
  <si>
    <t>（B）</t>
    <phoneticPr fontId="2"/>
  </si>
  <si>
    <t>（G）</t>
    <phoneticPr fontId="2"/>
  </si>
  <si>
    <t>ロボットの種別</t>
    <rPh sb="5" eb="7">
      <t>シュベツ</t>
    </rPh>
    <phoneticPr fontId="2"/>
  </si>
  <si>
    <t>補助率を乗じて
得た額
（A）×3/4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</si>
  <si>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基準額</t>
    <rPh sb="0" eb="2">
      <t>キジュン</t>
    </rPh>
    <rPh sb="2" eb="3">
      <t>ガク</t>
    </rPh>
    <phoneticPr fontId="2"/>
  </si>
  <si>
    <r>
      <t xml:space="preserve">1台当たり申請額
</t>
    </r>
    <r>
      <rPr>
        <sz val="10"/>
        <rFont val="ＭＳ 明朝"/>
        <family val="1"/>
        <charset val="128"/>
      </rPr>
      <t>※（B）と（C）の
いずれか低い額</t>
    </r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</si>
  <si>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台数</t>
    <rPh sb="0" eb="2">
      <t>ダイスウ</t>
    </rPh>
    <phoneticPr fontId="2"/>
  </si>
  <si>
    <t>補助金所要額
（D）×（E）と（G)の少ない額</t>
    <rPh sb="0" eb="3">
      <t>ホジョキン</t>
    </rPh>
    <rPh sb="3" eb="5">
      <t>ショヨウ</t>
    </rPh>
    <rPh sb="5" eb="6">
      <t>ガク</t>
    </rPh>
    <rPh sb="19" eb="20">
      <t>スク</t>
    </rPh>
    <rPh sb="22" eb="23">
      <t>ガク</t>
    </rPh>
    <phoneticPr fontId="2"/>
  </si>
  <si>
    <t>台</t>
    <rPh sb="0" eb="1">
      <t>ダイ</t>
    </rPh>
    <phoneticPr fontId="2"/>
  </si>
  <si>
    <r>
      <t>法人名：</t>
    </r>
    <r>
      <rPr>
        <u/>
        <sz val="12"/>
        <color rgb="FFFF0000"/>
        <rFont val="ＭＳ 明朝"/>
        <family val="1"/>
        <charset val="128"/>
      </rPr>
      <t>社会福祉法人○○会</t>
    </r>
    <r>
      <rPr>
        <u/>
        <sz val="12"/>
        <rFont val="ＭＳ 明朝"/>
        <family val="1"/>
        <charset val="128"/>
      </rPr>
      <t xml:space="preserve">                     </t>
    </r>
    <rPh sb="0" eb="2">
      <t>ホウジン</t>
    </rPh>
    <rPh sb="4" eb="13">
      <t>シャカイフクシホウジンマルマルカイ</t>
    </rPh>
    <phoneticPr fontId="2"/>
  </si>
  <si>
    <r>
      <t>事業所名：</t>
    </r>
    <r>
      <rPr>
        <u/>
        <sz val="12"/>
        <color rgb="FFFF0000"/>
        <rFont val="ＭＳ 明朝"/>
        <family val="1"/>
        <charset val="128"/>
      </rPr>
      <t>特別養護老人ホーム○○ホーム</t>
    </r>
    <r>
      <rPr>
        <u/>
        <sz val="12"/>
        <rFont val="ＭＳ 明朝"/>
        <family val="1"/>
        <charset val="128"/>
      </rPr>
      <t xml:space="preserve">        </t>
    </r>
    <rPh sb="0" eb="3">
      <t>ジギョウショ</t>
    </rPh>
    <rPh sb="3" eb="4">
      <t>メイ</t>
    </rPh>
    <rPh sb="5" eb="11">
      <t>トクベツヨウゴロウジン</t>
    </rPh>
    <phoneticPr fontId="2"/>
  </si>
  <si>
    <t>補助金申請額
（D）×（E）</t>
    <rPh sb="0" eb="3">
      <t>ホジョキン</t>
    </rPh>
    <rPh sb="3" eb="5">
      <t>シンセイ</t>
    </rPh>
    <rPh sb="5" eb="6">
      <t>ガク</t>
    </rPh>
    <phoneticPr fontId="2"/>
  </si>
  <si>
    <t>●●●●●</t>
    <phoneticPr fontId="2"/>
  </si>
  <si>
    <t>介護ロボット（移乗支援、入浴支援）</t>
  </si>
  <si>
    <t>補助上限額</t>
    <rPh sb="0" eb="5">
      <t>ホジョジョウゲンガク</t>
    </rPh>
    <phoneticPr fontId="2"/>
  </si>
  <si>
    <t>　※ 　消費税法（昭和６３年法律第１０８号）に規定する消費税及び地方税法（昭和２５年法律第２２６号）に規定する地方消費税は対象経費に含めないこと。</t>
    <phoneticPr fontId="2"/>
  </si>
  <si>
    <t>別紙様式１</t>
    <rPh sb="2" eb="4">
      <t>ヨウシキ</t>
    </rPh>
    <phoneticPr fontId="2"/>
  </si>
  <si>
    <t>介護ロボット導入支援経費所要額調書</t>
    <rPh sb="0" eb="2">
      <t>カイゴ</t>
    </rPh>
    <rPh sb="6" eb="8">
      <t>ドウニュウ</t>
    </rPh>
    <rPh sb="8" eb="10">
      <t>シエン</t>
    </rPh>
    <rPh sb="10" eb="12">
      <t>ケイヒ</t>
    </rPh>
    <rPh sb="12" eb="15">
      <t>ショヨウガク</t>
    </rPh>
    <rPh sb="15" eb="17">
      <t>チョウショ</t>
    </rPh>
    <phoneticPr fontId="2"/>
  </si>
  <si>
    <t>介護ロボット（移乗支援、入浴支援、その他で定める機器）</t>
    <rPh sb="14" eb="16">
      <t>シエン</t>
    </rPh>
    <rPh sb="19" eb="20">
      <t>タ</t>
    </rPh>
    <rPh sb="21" eb="22">
      <t>サダ</t>
    </rPh>
    <rPh sb="24" eb="26">
      <t>キキ</t>
    </rPh>
    <phoneticPr fontId="2"/>
  </si>
  <si>
    <t xml:space="preserve">介護ロボット（移乗支援、入浴支援、その他で定める機器以外） </t>
    <rPh sb="26" eb="28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</si>
</sst>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5" fillId="0" borderId="4" xfId="0" quotePrefix="1" applyNumberFormat="1" applyFont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38" fontId="0" fillId="0" borderId="0" xfId="1" applyFont="1" applyAlignment="1"/>
    <xf numFmtId="38" fontId="5" fillId="3" borderId="2" xfId="1" applyFont="1" applyFill="1" applyBorder="1" applyAlignment="1">
      <alignment horizontal="right" vertical="center" wrapText="1"/>
    </xf>
    <xf numFmtId="38" fontId="5" fillId="3" borderId="8" xfId="0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vertical="center" wrapText="1"/>
    </xf>
    <xf numFmtId="38" fontId="15" fillId="0" borderId="2" xfId="1" applyFont="1" applyBorder="1" applyAlignment="1">
      <alignment horizontal="right" vertical="center" wrapText="1"/>
    </xf>
    <xf numFmtId="3" fontId="15" fillId="0" borderId="4" xfId="0" quotePrefix="1" applyNumberFormat="1" applyFont="1" applyBorder="1" applyAlignment="1">
      <alignment horizontal="right" vertical="center"/>
    </xf>
    <xf numFmtId="38" fontId="5" fillId="0" borderId="4" xfId="1" applyFont="1" applyBorder="1" applyAlignment="1">
      <alignment vertical="center" wrapText="1"/>
    </xf>
    <xf numFmtId="38" fontId="15" fillId="0" borderId="4" xfId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1" xfId="0" applyFont="1" applyBorder="1"/>
    <xf numFmtId="0" fontId="5" fillId="0" borderId="2" xfId="0" applyFont="1" applyBorder="1" applyAlignment="1">
      <alignment vertical="center" wrapText="1"/>
    </xf>
    <xf numFmtId="38" fontId="5" fillId="0" borderId="2" xfId="1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38" fontId="5" fillId="0" borderId="9" xfId="0" applyNumberFormat="1" applyFont="1" applyBorder="1" applyAlignment="1">
      <alignment horizontal="center" vertical="center"/>
    </xf>
    <xf numFmtId="38" fontId="5" fillId="3" borderId="6" xfId="0" applyNumberFormat="1" applyFont="1" applyFill="1" applyBorder="1" applyAlignment="1">
      <alignment horizontal="right" vertical="center"/>
    </xf>
    <xf numFmtId="0" fontId="15" fillId="0" borderId="2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38" fontId="5" fillId="0" borderId="3" xfId="1" applyFont="1" applyFill="1" applyBorder="1" applyAlignment="1">
      <alignment horizontal="right" vertical="center" wrapText="1"/>
    </xf>
    <xf numFmtId="38" fontId="5" fillId="2" borderId="3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38" fontId="5" fillId="3" borderId="10" xfId="1" applyFont="1" applyFill="1" applyBorder="1" applyAlignment="1">
      <alignment horizontal="right" vertical="center" wrapText="1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未定義" xfId="6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.49.252\disk1\30%20&#39640;&#40802;&#31119;&#31049;&#35506;\200%20&#26045;&#35373;&#31119;&#31049;&#25285;&#24403;\30%20ICT&#31561;&#12434;&#27963;&#29992;&#12375;&#12383;&#20171;&#35703;&#29694;&#22580;&#29983;&#29987;&#24615;&#21521;&#19978;&#25903;&#25588;&#20107;&#26989;\&#20132;&#20184;&#35201;&#32177;\R5.12~\&#31119;&#23798;&#30476;&#20171;&#35703;&#12525;&#12508;&#12483;&#12488;&#23566;&#20837;&#25903;&#25588;&#20107;&#26989;&#36027;&#35036;&#21161;&#37329;&#20132;&#20184;&#35201;&#32177;\&#12525;&#12508;&#27096;&#24335;\&#21029;&#32025;&#27096;&#24335;\&#21029;&#32025;&#27096;&#24335;&#65297;&#65288;&#20171;&#35703;&#12525;&#12508;&#12483;&#12488;&#25152;&#35201;&#38989;&#35519;&#263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(補助率4分の3)"/>
      <sheetName val="様式1(補助率2分の1）"/>
      <sheetName val="記載例"/>
      <sheetName val="記載例 (2)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J18"/>
  <sheetViews>
    <sheetView showZeros="0" tabSelected="1" view="pageBreakPreview" zoomScaleNormal="100" zoomScaleSheetLayoutView="100" workbookViewId="0">
      <selection activeCell="H16" sqref="H16"/>
    </sheetView>
  </sheetViews>
  <sheetFormatPr defaultColWidth="9" defaultRowHeight="13.2"/>
  <cols>
    <col min="1" max="2" width="27.77734375" style="15" customWidth="1"/>
    <col min="3" max="3" width="22.109375" style="15" customWidth="1"/>
    <col min="4" max="6" width="19.6640625" style="15" customWidth="1"/>
    <col min="7" max="7" width="13.77734375" style="15" customWidth="1"/>
    <col min="8" max="8" width="23.21875" style="15" customWidth="1"/>
    <col min="9" max="9" width="11.6640625" style="15" bestFit="1" customWidth="1"/>
    <col min="10" max="16384" width="9" style="15"/>
  </cols>
  <sheetData>
    <row r="1" spans="1:10" ht="18.75" customHeight="1">
      <c r="A1" s="1" t="s">
        <v>29</v>
      </c>
      <c r="B1" s="1"/>
      <c r="C1" s="2"/>
      <c r="D1" s="3"/>
      <c r="E1" s="3"/>
      <c r="F1" s="3"/>
      <c r="G1" s="3"/>
      <c r="H1" s="3"/>
      <c r="I1" s="3"/>
      <c r="J1" s="3"/>
    </row>
    <row r="2" spans="1:10" ht="30" customHeight="1">
      <c r="A2" s="38" t="s">
        <v>30</v>
      </c>
      <c r="B2" s="38"/>
      <c r="C2" s="38"/>
      <c r="D2" s="38"/>
      <c r="E2" s="38"/>
      <c r="F2" s="38"/>
      <c r="G2" s="38"/>
      <c r="H2" s="38"/>
      <c r="I2" s="4"/>
      <c r="J2" s="4"/>
    </row>
    <row r="3" spans="1:10" ht="19.5" customHeight="1">
      <c r="A3" s="12"/>
      <c r="B3" s="12"/>
      <c r="C3" s="12"/>
      <c r="D3" s="12"/>
      <c r="E3" s="12"/>
      <c r="F3" s="39" t="s">
        <v>11</v>
      </c>
      <c r="G3" s="39"/>
      <c r="H3" s="39"/>
      <c r="I3" s="13"/>
      <c r="J3" s="4"/>
    </row>
    <row r="4" spans="1:10" ht="18.75" customHeight="1">
      <c r="A4" s="1"/>
      <c r="B4" s="1"/>
      <c r="C4" s="1"/>
      <c r="D4" s="1"/>
      <c r="E4" s="1"/>
      <c r="F4" s="39" t="s">
        <v>10</v>
      </c>
      <c r="G4" s="39"/>
      <c r="H4" s="39"/>
      <c r="I4" s="6"/>
      <c r="J4" s="3"/>
    </row>
    <row r="5" spans="1:10" ht="6.6" customHeight="1">
      <c r="A5" s="1"/>
      <c r="B5" s="1"/>
      <c r="C5" s="1"/>
      <c r="D5" s="1"/>
      <c r="E5" s="1"/>
      <c r="F5" s="1"/>
      <c r="G5" s="1"/>
      <c r="H5" s="1"/>
      <c r="I5" s="3"/>
      <c r="J5" s="3"/>
    </row>
    <row r="6" spans="1:10" ht="18" customHeight="1">
      <c r="A6" s="1"/>
      <c r="B6" s="1"/>
      <c r="C6" s="1"/>
      <c r="D6" s="1"/>
      <c r="E6" s="1"/>
      <c r="F6" s="1"/>
      <c r="G6" s="1"/>
      <c r="H6" s="8" t="s">
        <v>8</v>
      </c>
      <c r="I6" s="3"/>
      <c r="J6" s="3"/>
    </row>
    <row r="7" spans="1:10" ht="15" customHeight="1">
      <c r="A7" s="1"/>
      <c r="B7" s="1"/>
      <c r="C7" s="1"/>
      <c r="D7" s="1"/>
      <c r="E7" s="1"/>
      <c r="F7" s="1"/>
      <c r="G7" s="1"/>
      <c r="H7" s="5" t="s">
        <v>14</v>
      </c>
      <c r="I7" s="3"/>
      <c r="J7" s="3"/>
    </row>
    <row r="8" spans="1:10" ht="42.6" customHeight="1">
      <c r="A8" s="1"/>
      <c r="B8" s="1"/>
      <c r="C8" s="1"/>
      <c r="D8" s="1"/>
      <c r="E8" s="1"/>
      <c r="F8" s="1"/>
      <c r="G8" s="1"/>
      <c r="H8" s="24"/>
      <c r="I8" s="3"/>
      <c r="J8" s="3"/>
    </row>
    <row r="9" spans="1:10" ht="7.8" customHeight="1">
      <c r="A9" s="1"/>
      <c r="B9" s="1"/>
      <c r="C9" s="1"/>
      <c r="D9" s="1"/>
      <c r="E9" s="1"/>
      <c r="F9" s="1"/>
      <c r="G9" s="1"/>
      <c r="H9" s="1"/>
      <c r="I9" s="3"/>
      <c r="J9" s="3"/>
    </row>
    <row r="10" spans="1:10" s="16" customFormat="1" ht="60" customHeight="1">
      <c r="A10" s="8" t="s">
        <v>2</v>
      </c>
      <c r="B10" s="8" t="s">
        <v>15</v>
      </c>
      <c r="C10" s="8" t="s">
        <v>7</v>
      </c>
      <c r="D10" s="8" t="s">
        <v>16</v>
      </c>
      <c r="E10" s="8" t="s">
        <v>17</v>
      </c>
      <c r="F10" s="8" t="s">
        <v>18</v>
      </c>
      <c r="G10" s="8" t="s">
        <v>19</v>
      </c>
      <c r="H10" s="8" t="s">
        <v>20</v>
      </c>
      <c r="I10" s="9"/>
      <c r="J10" s="9"/>
    </row>
    <row r="11" spans="1:10" ht="15" customHeight="1">
      <c r="A11" s="5"/>
      <c r="B11" s="5"/>
      <c r="C11" s="5" t="s">
        <v>12</v>
      </c>
      <c r="D11" s="5" t="s">
        <v>13</v>
      </c>
      <c r="E11" s="5" t="s">
        <v>3</v>
      </c>
      <c r="F11" s="5" t="s">
        <v>5</v>
      </c>
      <c r="G11" s="5" t="s">
        <v>6</v>
      </c>
      <c r="H11" s="5" t="s">
        <v>9</v>
      </c>
      <c r="I11" s="3"/>
      <c r="J11" s="3"/>
    </row>
    <row r="12" spans="1:10" ht="15" customHeight="1">
      <c r="A12" s="27"/>
      <c r="B12" s="27"/>
      <c r="C12" s="10" t="s">
        <v>0</v>
      </c>
      <c r="D12" s="10" t="s">
        <v>0</v>
      </c>
      <c r="E12" s="10" t="s">
        <v>0</v>
      </c>
      <c r="F12" s="10" t="s">
        <v>0</v>
      </c>
      <c r="G12" s="10" t="s">
        <v>21</v>
      </c>
      <c r="H12" s="10" t="s">
        <v>0</v>
      </c>
      <c r="I12" s="3"/>
      <c r="J12" s="3"/>
    </row>
    <row r="13" spans="1:10" ht="66.75" customHeight="1">
      <c r="A13" s="28"/>
      <c r="B13" s="28"/>
      <c r="C13" s="29"/>
      <c r="D13" s="19">
        <f>ROUNDDOWN(C13*3/4,0)</f>
        <v>0</v>
      </c>
      <c r="E13" s="19" t="str">
        <f>IFERROR(VLOOKUP(B13,Sheet1!$A$2:$B$3,2,FALSE),"")</f>
        <v/>
      </c>
      <c r="F13" s="19">
        <f>MIN(D13,E13)</f>
        <v>0</v>
      </c>
      <c r="G13" s="29"/>
      <c r="H13" s="19">
        <f>ROUNDDOWN(F13*G13,-3)</f>
        <v>0</v>
      </c>
      <c r="I13" s="36">
        <f>ROUNDDOWN(F13*G13,-3)</f>
        <v>0</v>
      </c>
      <c r="J13" s="3"/>
    </row>
    <row r="14" spans="1:10" ht="54.9" customHeight="1">
      <c r="A14" s="7"/>
      <c r="B14" s="7"/>
      <c r="C14" s="14"/>
      <c r="D14" s="19">
        <f>ROUNDDOWN(C14*3/4,0)</f>
        <v>0</v>
      </c>
      <c r="E14" s="19" t="str">
        <f>IFERROR(VLOOKUP(B14,Sheet1!$A$2:$B$3,2,FALSE),"")</f>
        <v/>
      </c>
      <c r="F14" s="19">
        <f t="shared" ref="F14:F15" si="0">MIN(D14,E14)</f>
        <v>0</v>
      </c>
      <c r="G14" s="14"/>
      <c r="H14" s="19">
        <f>ROUNDDOWN(F14*G14,-3)</f>
        <v>0</v>
      </c>
      <c r="I14" s="36">
        <f t="shared" ref="I14:I15" si="1">ROUNDDOWN(F14*G14,-3)</f>
        <v>0</v>
      </c>
      <c r="J14" s="3"/>
    </row>
    <row r="15" spans="1:10" ht="54.9" customHeight="1" thickBot="1">
      <c r="A15" s="30"/>
      <c r="B15" s="30"/>
      <c r="C15" s="14"/>
      <c r="D15" s="19">
        <f>ROUNDDOWN(C15*3/4,0)</f>
        <v>0</v>
      </c>
      <c r="E15" s="19" t="str">
        <f>IFERROR(VLOOKUP(B15,Sheet1!$A$2:$B$3,2,FALSE),"")</f>
        <v/>
      </c>
      <c r="F15" s="19">
        <f t="shared" si="0"/>
        <v>0</v>
      </c>
      <c r="G15" s="14"/>
      <c r="H15" s="42">
        <f>ROUNDDOWN(F15*G15,-3)</f>
        <v>0</v>
      </c>
      <c r="I15" s="36">
        <f t="shared" si="1"/>
        <v>0</v>
      </c>
      <c r="J15" s="3"/>
    </row>
    <row r="16" spans="1:10" ht="54.9" customHeight="1" thickBot="1">
      <c r="A16" s="31" t="s">
        <v>1</v>
      </c>
      <c r="B16" s="31"/>
      <c r="C16" s="32"/>
      <c r="D16" s="32"/>
      <c r="E16" s="32"/>
      <c r="F16" s="32"/>
      <c r="G16" s="33">
        <f>SUM(G13:G15)</f>
        <v>0</v>
      </c>
      <c r="H16" s="20">
        <f>ROUNDDOWN(MIN(H8,SUMIF(I13:I15,"&lt;&gt;#N/A")),-3)</f>
        <v>0</v>
      </c>
      <c r="I16" s="3"/>
      <c r="J16" s="3"/>
    </row>
    <row r="17" spans="1:10" ht="11.25" customHeight="1">
      <c r="A17" s="1"/>
      <c r="B17" s="1"/>
      <c r="C17" s="1"/>
      <c r="D17" s="1"/>
      <c r="E17" s="1"/>
      <c r="F17" s="1"/>
      <c r="G17" s="1"/>
      <c r="H17" s="1"/>
      <c r="I17" s="3"/>
      <c r="J17" s="3"/>
    </row>
    <row r="18" spans="1:10" s="17" customFormat="1" ht="31.5" customHeight="1">
      <c r="A18" s="40" t="s">
        <v>28</v>
      </c>
      <c r="B18" s="40"/>
      <c r="C18" s="40"/>
      <c r="D18" s="40"/>
      <c r="E18" s="40"/>
      <c r="F18" s="40"/>
      <c r="G18" s="40"/>
      <c r="H18" s="40"/>
      <c r="I18" s="11"/>
      <c r="J18" s="11"/>
    </row>
  </sheetData>
  <mergeCells count="4">
    <mergeCell ref="A2:H2"/>
    <mergeCell ref="F3:H3"/>
    <mergeCell ref="F4:H4"/>
    <mergeCell ref="A18:H1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Sheet1!$A$2:$A$3</xm:f>
          </x14:formula1>
          <xm:sqref>B13:B15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view="pageBreakPreview" topLeftCell="A7" zoomScaleNormal="100" zoomScaleSheetLayoutView="100" workbookViewId="0">
      <selection activeCell="H13" sqref="H13:H15"/>
    </sheetView>
  </sheetViews>
  <sheetFormatPr defaultColWidth="9" defaultRowHeight="13.2"/>
  <cols>
    <col min="1" max="2" width="27.77734375" style="15" customWidth="1"/>
    <col min="3" max="6" width="19.6640625" style="15" customWidth="1"/>
    <col min="7" max="7" width="13.77734375" style="15" customWidth="1"/>
    <col min="8" max="8" width="19.6640625" style="15" customWidth="1"/>
    <col min="9" max="9" width="11.6640625" style="15" bestFit="1" customWidth="1"/>
    <col min="10" max="16384" width="9" style="15"/>
  </cols>
  <sheetData>
    <row r="1" spans="1:10" ht="18.75" customHeight="1">
      <c r="A1" s="1" t="s">
        <v>29</v>
      </c>
      <c r="B1" s="1"/>
      <c r="C1" s="2"/>
      <c r="D1" s="3"/>
      <c r="E1" s="3"/>
      <c r="F1" s="3"/>
      <c r="G1" s="3"/>
      <c r="H1" s="3" t="s">
        <v>4</v>
      </c>
      <c r="I1" s="3"/>
      <c r="J1" s="3"/>
    </row>
    <row r="2" spans="1:10" ht="30" customHeight="1">
      <c r="A2" s="38" t="s">
        <v>30</v>
      </c>
      <c r="B2" s="38"/>
      <c r="C2" s="38"/>
      <c r="D2" s="38"/>
      <c r="E2" s="38"/>
      <c r="F2" s="38"/>
      <c r="G2" s="38"/>
      <c r="H2" s="38"/>
      <c r="I2" s="4"/>
      <c r="J2" s="4"/>
    </row>
    <row r="3" spans="1:10" ht="19.5" customHeight="1">
      <c r="A3" s="12"/>
      <c r="B3" s="12"/>
      <c r="C3" s="12"/>
      <c r="D3" s="12"/>
      <c r="E3" s="12"/>
      <c r="F3" s="41" t="s">
        <v>22</v>
      </c>
      <c r="G3" s="41"/>
      <c r="H3" s="41"/>
      <c r="I3" s="13"/>
      <c r="J3" s="4"/>
    </row>
    <row r="4" spans="1:10" ht="18.75" customHeight="1">
      <c r="A4" s="1"/>
      <c r="B4" s="1"/>
      <c r="C4" s="1"/>
      <c r="D4" s="1"/>
      <c r="E4" s="1"/>
      <c r="F4" s="41" t="s">
        <v>23</v>
      </c>
      <c r="G4" s="41"/>
      <c r="H4" s="41"/>
      <c r="I4" s="6"/>
      <c r="J4" s="3"/>
    </row>
    <row r="5" spans="1:10" ht="18.75" customHeight="1">
      <c r="A5" s="1"/>
      <c r="B5" s="1"/>
      <c r="C5" s="1"/>
      <c r="D5" s="1"/>
      <c r="E5" s="1"/>
      <c r="F5" s="26"/>
      <c r="G5" s="26"/>
      <c r="H5" s="26"/>
      <c r="I5" s="6"/>
      <c r="J5" s="3"/>
    </row>
    <row r="6" spans="1:10" ht="18.75" customHeight="1">
      <c r="A6" s="1"/>
      <c r="B6" s="1"/>
      <c r="C6" s="1"/>
      <c r="D6" s="1"/>
      <c r="E6" s="1"/>
      <c r="F6" s="26"/>
      <c r="G6" s="26"/>
      <c r="H6" s="8" t="s">
        <v>8</v>
      </c>
      <c r="I6" s="6"/>
      <c r="J6" s="3"/>
    </row>
    <row r="7" spans="1:10" ht="18.75" customHeight="1">
      <c r="A7" s="1"/>
      <c r="B7" s="1"/>
      <c r="C7" s="1"/>
      <c r="D7" s="1"/>
      <c r="E7" s="1"/>
      <c r="F7" s="26"/>
      <c r="G7" s="26"/>
      <c r="H7" s="5" t="s">
        <v>14</v>
      </c>
      <c r="I7" s="6"/>
      <c r="J7" s="3"/>
    </row>
    <row r="8" spans="1:10" ht="33.6" customHeight="1">
      <c r="A8" s="1"/>
      <c r="B8" s="1"/>
      <c r="C8" s="1"/>
      <c r="D8" s="1"/>
      <c r="E8" s="1"/>
      <c r="F8" s="26"/>
      <c r="G8" s="26"/>
      <c r="H8" s="25">
        <v>2000000</v>
      </c>
      <c r="I8" s="6"/>
      <c r="J8" s="3"/>
    </row>
    <row r="9" spans="1:10" ht="15" customHeight="1">
      <c r="A9" s="1"/>
      <c r="B9" s="1"/>
      <c r="C9" s="1"/>
      <c r="D9" s="1"/>
      <c r="E9" s="1"/>
      <c r="F9" s="1"/>
      <c r="G9" s="1"/>
      <c r="H9" s="1"/>
      <c r="I9" s="3"/>
      <c r="J9" s="3"/>
    </row>
    <row r="10" spans="1:10" s="16" customFormat="1" ht="60" customHeight="1">
      <c r="A10" s="8" t="s">
        <v>2</v>
      </c>
      <c r="B10" s="8" t="s">
        <v>15</v>
      </c>
      <c r="C10" s="8" t="s">
        <v>7</v>
      </c>
      <c r="D10" s="8" t="s">
        <v>16</v>
      </c>
      <c r="E10" s="8" t="s">
        <v>17</v>
      </c>
      <c r="F10" s="8" t="s">
        <v>18</v>
      </c>
      <c r="G10" s="8" t="s">
        <v>19</v>
      </c>
      <c r="H10" s="8" t="s">
        <v>24</v>
      </c>
      <c r="I10" s="9"/>
      <c r="J10" s="9"/>
    </row>
    <row r="11" spans="1:10" ht="15" customHeight="1">
      <c r="A11" s="5"/>
      <c r="B11" s="5"/>
      <c r="C11" s="5" t="s">
        <v>12</v>
      </c>
      <c r="D11" s="5" t="s">
        <v>13</v>
      </c>
      <c r="E11" s="5" t="s">
        <v>3</v>
      </c>
      <c r="F11" s="5" t="s">
        <v>5</v>
      </c>
      <c r="G11" s="5" t="s">
        <v>6</v>
      </c>
      <c r="H11" s="5" t="s">
        <v>9</v>
      </c>
      <c r="I11" s="3"/>
      <c r="J11" s="3"/>
    </row>
    <row r="12" spans="1:10" ht="15" customHeight="1">
      <c r="A12" s="27"/>
      <c r="B12" s="27"/>
      <c r="C12" s="10" t="s">
        <v>0</v>
      </c>
      <c r="D12" s="10" t="s">
        <v>0</v>
      </c>
      <c r="E12" s="10" t="s">
        <v>0</v>
      </c>
      <c r="F12" s="10" t="s">
        <v>0</v>
      </c>
      <c r="G12" s="10" t="s">
        <v>21</v>
      </c>
      <c r="H12" s="10" t="s">
        <v>0</v>
      </c>
      <c r="I12" s="3"/>
      <c r="J12" s="3"/>
    </row>
    <row r="13" spans="1:10" ht="66.75" customHeight="1">
      <c r="A13" s="34" t="s">
        <v>25</v>
      </c>
      <c r="B13" s="34" t="s">
        <v>26</v>
      </c>
      <c r="C13" s="22">
        <v>2500000</v>
      </c>
      <c r="D13" s="19">
        <f>ROUNDDOWN(C13*3/4,0)</f>
        <v>1875000</v>
      </c>
      <c r="E13" s="19" t="str">
        <f>IFERROR(VLOOKUP(B13,Sheet1!$A$2:$B$3,2,FALSE),"")</f>
        <v/>
      </c>
      <c r="F13" s="19">
        <f>MIN(D13,E13)</f>
        <v>1875000</v>
      </c>
      <c r="G13" s="22">
        <v>2</v>
      </c>
      <c r="H13" s="19">
        <f>ROUNDDOWN(F13*G13,-3)</f>
        <v>3750000</v>
      </c>
      <c r="I13" s="37">
        <f>ROUNDDOWN(F13*G13,-3)</f>
        <v>3750000</v>
      </c>
      <c r="J13" s="3"/>
    </row>
    <row r="14" spans="1:10" ht="54.9" customHeight="1">
      <c r="A14" s="7"/>
      <c r="B14" s="21"/>
      <c r="C14" s="23"/>
      <c r="D14" s="19">
        <f>ROUNDDOWN(C14*3/4,0)</f>
        <v>0</v>
      </c>
      <c r="E14" s="19" t="str">
        <f>IFERROR(VLOOKUP(B14,Sheet1!$A$2:$B$3,2,FALSE),"")</f>
        <v/>
      </c>
      <c r="F14" s="19">
        <f t="shared" ref="F14:F15" si="0">MIN(D14,E14)</f>
        <v>0</v>
      </c>
      <c r="G14" s="23"/>
      <c r="H14" s="19">
        <f>ROUNDDOWN(F14*G14,-3)</f>
        <v>0</v>
      </c>
      <c r="I14" s="37">
        <f>ROUNDDOWN(F14*G14,-3)</f>
        <v>0</v>
      </c>
      <c r="J14" s="3"/>
    </row>
    <row r="15" spans="1:10" ht="54.9" customHeight="1" thickBot="1">
      <c r="A15" s="30"/>
      <c r="B15" s="35"/>
      <c r="C15" s="23"/>
      <c r="D15" s="19">
        <f>ROUNDDOWN(C15*3/4,0)</f>
        <v>0</v>
      </c>
      <c r="E15" s="19" t="str">
        <f>IFERROR(VLOOKUP(B15,Sheet1!$A$2:$B$3,2,FALSE),"")</f>
        <v/>
      </c>
      <c r="F15" s="19">
        <f t="shared" si="0"/>
        <v>0</v>
      </c>
      <c r="G15" s="23"/>
      <c r="H15" s="42">
        <f>ROUNDDOWN(F15*G15,-3)</f>
        <v>0</v>
      </c>
      <c r="I15" s="37">
        <f>ROUNDDOWN(F15*G15,-3)</f>
        <v>0</v>
      </c>
      <c r="J15" s="3"/>
    </row>
    <row r="16" spans="1:10" ht="54.9" customHeight="1" thickBot="1">
      <c r="A16" s="31" t="s">
        <v>1</v>
      </c>
      <c r="B16" s="31"/>
      <c r="C16" s="32"/>
      <c r="D16" s="32"/>
      <c r="E16" s="32"/>
      <c r="F16" s="32"/>
      <c r="G16" s="33">
        <f>SUM(G13:G15)</f>
        <v>2</v>
      </c>
      <c r="H16" s="20">
        <f>SUMIF(I13:I15,"&lt;&gt;#N/A")</f>
        <v>3750000</v>
      </c>
      <c r="I16" s="3"/>
      <c r="J16" s="3"/>
    </row>
    <row r="17" spans="1:10" ht="11.25" customHeight="1">
      <c r="A17" s="1"/>
      <c r="B17" s="1"/>
      <c r="C17" s="1"/>
      <c r="D17" s="1"/>
      <c r="E17" s="1"/>
      <c r="F17" s="1"/>
      <c r="G17" s="1"/>
      <c r="H17" s="1"/>
      <c r="I17" s="3"/>
      <c r="J17" s="3"/>
    </row>
    <row r="18" spans="1:10" s="17" customFormat="1" ht="31.5" customHeight="1">
      <c r="A18" s="40" t="s">
        <v>28</v>
      </c>
      <c r="B18" s="40"/>
      <c r="C18" s="40"/>
      <c r="D18" s="40"/>
      <c r="E18" s="40"/>
      <c r="F18" s="40"/>
      <c r="G18" s="40"/>
      <c r="H18" s="40"/>
      <c r="I18" s="11"/>
      <c r="J18" s="11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4">
    <mergeCell ref="A2:H2"/>
    <mergeCell ref="F3:H3"/>
    <mergeCell ref="F4:H4"/>
    <mergeCell ref="A18:H1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'\\10.12.49.252\disk1\30 高齢福祉課\200 施設福祉担当\30 ICT等を活用した介護現場生産性向上支援事業\交付要綱\R5.12~\福島県介護ロボット導入支援事業費補助金交付要綱\ロボ様式\別紙様式\[別紙様式１（介護ロボット所要額調書）.xlsx]Sheet1'!#REF!</xm:f>
          </x14:formula1>
          <xm:sqref>B13:B15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4" sqref="A4"/>
    </sheetView>
  </sheetViews>
  <sheetFormatPr defaultRowHeight="13.2"/>
  <cols>
    <col min="1" max="2" width="29.33203125" customWidth="1"/>
  </cols>
  <sheetData>
    <row r="1" spans="1:2">
      <c r="A1" t="s">
        <v>15</v>
      </c>
      <c r="B1" t="s">
        <v>27</v>
      </c>
    </row>
    <row r="2" spans="1:2">
      <c r="A2" t="s">
        <v>31</v>
      </c>
      <c r="B2" s="18">
        <v>1000000</v>
      </c>
    </row>
    <row r="3" spans="1:2">
      <c r="A3" t="s">
        <v>32</v>
      </c>
      <c r="B3" s="18">
        <v>300000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別紙様式１</vt:lpstr>
      <vt:lpstr>記載例</vt:lpstr>
      <vt:lpstr>Sheet1</vt:lpstr>
      <vt:lpstr>記載例!Print_Area</vt:lpstr>
      <vt:lpstr>別紙様式１!Print_Area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2024-07-25T04:55:13Z</cp:lastPrinted>
  <dcterms:modified xsi:type="dcterms:W3CDTF">2024-09-09T09:40:29Z</dcterms:modified>
</cp:coreProperties>
</file>