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c\disk\049_下水道係\022_経営比較分析表\令和4年度決算\"/>
    </mc:Choice>
  </mc:AlternateContent>
  <workbookProtection workbookAlgorithmName="SHA-512" workbookHashValue="2wmNleO9kPANB70hkWZzyQjmN90AwLFPO6XCtf2MeeXpv2+xJ1Y1ersYaxFo4eEFYGALl7nQD9iAsrGHVN5J4A==" workbookSaltValue="mNkcvwj81XefH5d90VZE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<sst xmlns="http://schemas.openxmlformats.org/spreadsheetml/2006/main" count="262" uniqueCount="118">
  <si>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</si>
  <si>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</si>
  <si>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</si>
  <si>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</si>
  <si>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</si>
  <si>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</si>
  <si>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</si>
  <si>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</si>
  <si>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</si>
  <si>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</si>
  <si>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</si>
  <si>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</si>
  <si>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</si>
  <si>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</si>
  <si>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</si>
  <si>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</si>
  <si>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</si>
  <si>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</si>
  <si>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</si>
  <si>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</si>
  <si>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</si>
  <si>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</si>
  <si>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</si>
  <si>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</si>
  <si>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</si>
  <si>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</si>
  <si>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</si>
  <si>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</si>
  <si>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</si>
  <si>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</si>
  <si>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</si>
  <si>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</si>
  <si>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</si>
  <si>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</si>
  <si>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</si>
  <si>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</si>
  <si>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</si>
  <si>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</si>
  <si>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</si>
  <si>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</si>
  <si>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</si>
  <si>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</si>
  <si>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</si>
  <si>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</si>
  <si>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</si>
  <si>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</si>
  <si>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</si>
  <si>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</si>
  <si>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</si>
  <si>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</si>
  <si>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</si>
  <si>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</si>
  <si>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</si>
  <si>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</si>
  <si>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</si>
  <si>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</si>
  <si>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</si>
  <si>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</si>
  <si>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</si>
  <si>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</si>
  <si>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</si>
  <si>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</si>
  <si>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</si>
  <si>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</si>
  <si>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</si>
  <si>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</si>
  <si>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</si>
  <si>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</si>
  <si>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</si>
  <si>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</si>
  <si>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</si>
  <si>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</si>
  <si>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</si>
  <si>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</si>
  <si>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</si>
  <si>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</si>
  <si>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</si>
  <si>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</si>
  <si>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</si>
  <si>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</si>
  <si>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</si>
  <si>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</si>
  <si>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</si>
  <si>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</si>
  <si>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</si>
  <si>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</si>
  <si>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</si>
  <si>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</si>
  <si>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</si>
  <si>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</si>
  <si>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</si>
  <si>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</si>
  <si>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</si>
  <si>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</si>
  <si>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</si>
  <si>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</si>
  <si>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</si>
  <si>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</si>
  <si>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</si>
  <si>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</si>
  <si>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</si>
  <si>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</si>
  <si>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</si>
  <si>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</si>
  <si>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</si>
  <si>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</si>
  <si>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</si>
  <si>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</si>
  <si>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</si>
  <si>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</si>
  <si>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</si>
  <si>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</si>
  <si>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</si>
  <si>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</si>
  <si>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</si>
  <si>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により被災した施設の災害復旧工事を行ったことにより、当該箇所の施設の更新が進んだものの、整備後30年以上経過している管渠等施設は数多く存在している。今後はストックマネジメント計画に基づき施設・設備の更新を行う予定。
　現時点では、処理施設の機械・電気設備に大きな不具合等がみられないことから、将来においても法令に基づく点検・調査など維持管理に努め、施設・設備の長寿命化を図り、更新費用の低減と平準化を図ることで持続可能な事業運営を目指す。</t>
    <rPh sb="10" eb="12">
      <t>ヒサイ</t>
    </rPh>
    <rPh sb="14" eb="16">
      <t>シセツ</t>
    </rPh>
    <rPh sb="17" eb="23">
      <t>サイガイフッキュウコウジ</t>
    </rPh>
    <rPh sb="24" eb="25">
      <t>オコナ</t>
    </rPh>
    <rPh sb="33" eb="37">
      <t>トウガイカショ</t>
    </rPh>
    <rPh sb="38" eb="40">
      <t>シセツ</t>
    </rPh>
    <rPh sb="41" eb="43">
      <t>コウシン</t>
    </rPh>
    <rPh sb="44" eb="45">
      <t>スス</t>
    </rPh>
    <rPh sb="51" eb="54">
      <t>セイビゴ</t>
    </rPh>
    <rPh sb="56" eb="57">
      <t>ネン</t>
    </rPh>
    <rPh sb="57" eb="59">
      <t>イジョウ</t>
    </rPh>
    <rPh sb="59" eb="61">
      <t>ケイカ</t>
    </rPh>
    <rPh sb="65" eb="68">
      <t>カンキョトウ</t>
    </rPh>
    <rPh sb="68" eb="70">
      <t>シセツ</t>
    </rPh>
    <rPh sb="71" eb="73">
      <t>カズオオ</t>
    </rPh>
    <rPh sb="74" eb="76">
      <t>ソンザイ</t>
    </rPh>
    <rPh sb="97" eb="98">
      <t>モト</t>
    </rPh>
    <rPh sb="111" eb="113">
      <t>ヨテイ</t>
    </rPh>
    <rPh sb="192" eb="193">
      <t>ハカ</t>
    </rPh>
    <phoneticPr fontId="4"/>
  </si>
  <si>
    <t>　人口減少やこれに伴う使用料収入減に対応できる安定した経営基盤の確立を目指し、他事業との共同処理や、近隣の自治体と施設の広域的な管理体制や汚泥処理の共同化を実現するなど、経営の効率化を図っていく。令和5年度に特定環境保全公共下水道（蛇谷須処理区）を公共下水道に接続して統合、令和8年度に農業集落排水処理施設（上手岡地区）を公共下水道に接続して統合し、施設の維持管理の効率化を図る予定としている。
　また、処理場の運転管理等業務委託の広域化、及び汚泥処理の共同化について、近隣自治体と連携を図ることによって、最適化を目指していく。
　これらの取組みを確実に進捗させるとともに、使用料改定の必要性について検討する。</t>
    <rPh sb="161" eb="163">
      <t>コウキョウ</t>
    </rPh>
    <rPh sb="163" eb="166">
      <t>ゲスイドウ</t>
    </rPh>
    <rPh sb="167" eb="169">
      <t>セツゾク</t>
    </rPh>
    <rPh sb="171" eb="173">
      <t>トウゴウ</t>
    </rPh>
    <rPh sb="189" eb="191">
      <t>ヨテイ</t>
    </rPh>
    <rPh sb="211" eb="213">
      <t>ギョウム</t>
    </rPh>
    <rPh sb="213" eb="215">
      <t>イタク</t>
    </rPh>
    <rPh sb="244" eb="245">
      <t>ハカ</t>
    </rPh>
    <rPh sb="253" eb="256">
      <t>サイテキカ</t>
    </rPh>
    <rPh sb="257" eb="259">
      <t>メザ</t>
    </rPh>
    <rPh sb="270" eb="272">
      <t>トリク</t>
    </rPh>
    <rPh sb="274" eb="276">
      <t>カクジツ</t>
    </rPh>
    <rPh sb="277" eb="279">
      <t>シンチョク</t>
    </rPh>
    <rPh sb="287" eb="290">
      <t>シヨウリョウ</t>
    </rPh>
    <rPh sb="293" eb="296">
      <t>ヒツヨウセイ</t>
    </rPh>
    <rPh sb="300" eb="302">
      <t>ケントウ</t>
    </rPh>
    <phoneticPr fontId="4"/>
  </si>
  <si>
    <t>　当町は町内居住者数が以前の１割程度まで激減していることから、経営の健全性・効率性評価の指標となる各値は低く、健全度は低い状態にある。緩やかな人口増傾向は確認できるものの、経営の効率性向上に結びつくレベルでは無く、現在、施設の統廃合等により効率化を進めている状況。統廃合等事業を進めていることによる汚水処理原価等の高い数値は改善する見込み。これらの効率化へ向けた取組みによる効果を分析し、更なる費用削減を進めながら、使用料改定等の検討が必要な状況である。</t>
    <rPh sb="20" eb="22">
      <t>ゲキゲン</t>
    </rPh>
    <rPh sb="31" eb="33">
      <t>ケイエイ</t>
    </rPh>
    <rPh sb="34" eb="37">
      <t>ケンゼンセイ</t>
    </rPh>
    <rPh sb="38" eb="41">
      <t>コウリツセイ</t>
    </rPh>
    <rPh sb="41" eb="43">
      <t>ヒョウカ</t>
    </rPh>
    <rPh sb="44" eb="46">
      <t>シヒョウ</t>
    </rPh>
    <rPh sb="49" eb="50">
      <t>カク</t>
    </rPh>
    <rPh sb="50" eb="51">
      <t>アタイ</t>
    </rPh>
    <rPh sb="52" eb="53">
      <t>ヒク</t>
    </rPh>
    <rPh sb="55" eb="57">
      <t>ケンゼン</t>
    </rPh>
    <rPh sb="57" eb="58">
      <t>ド</t>
    </rPh>
    <rPh sb="59" eb="60">
      <t>ヒク</t>
    </rPh>
    <rPh sb="61" eb="63">
      <t>ジョウタイ</t>
    </rPh>
    <rPh sb="67" eb="68">
      <t>ユル</t>
    </rPh>
    <rPh sb="71" eb="74">
      <t>ジンコウゾウ</t>
    </rPh>
    <rPh sb="74" eb="76">
      <t>ケイコウ</t>
    </rPh>
    <rPh sb="77" eb="79">
      <t>カクニン</t>
    </rPh>
    <rPh sb="86" eb="88">
      <t>ケイエイ</t>
    </rPh>
    <rPh sb="89" eb="92">
      <t>コウリツセイ</t>
    </rPh>
    <rPh sb="92" eb="94">
      <t>コウジョウ</t>
    </rPh>
    <rPh sb="95" eb="96">
      <t>ムス</t>
    </rPh>
    <rPh sb="104" eb="105">
      <t>ナ</t>
    </rPh>
    <rPh sb="107" eb="109">
      <t>ゲンザイ</t>
    </rPh>
    <rPh sb="110" eb="112">
      <t>シセツ</t>
    </rPh>
    <rPh sb="113" eb="116">
      <t>トウハイゴウ</t>
    </rPh>
    <rPh sb="116" eb="117">
      <t>トウ</t>
    </rPh>
    <rPh sb="120" eb="123">
      <t>コウリツカ</t>
    </rPh>
    <rPh sb="124" eb="125">
      <t>スス</t>
    </rPh>
    <rPh sb="129" eb="131">
      <t>ジョウキョウ</t>
    </rPh>
    <rPh sb="132" eb="135">
      <t>トウハイゴウ</t>
    </rPh>
    <rPh sb="135" eb="136">
      <t>トウ</t>
    </rPh>
    <rPh sb="136" eb="138">
      <t>ジギョウ</t>
    </rPh>
    <rPh sb="139" eb="140">
      <t>スス</t>
    </rPh>
    <rPh sb="149" eb="155">
      <t>オスイショリゲンカ</t>
    </rPh>
    <rPh sb="155" eb="156">
      <t>トウ</t>
    </rPh>
    <rPh sb="157" eb="158">
      <t>タカ</t>
    </rPh>
    <rPh sb="159" eb="161">
      <t>スウチ</t>
    </rPh>
    <rPh sb="162" eb="164">
      <t>カイゼン</t>
    </rPh>
    <rPh sb="166" eb="168">
      <t>ミコ</t>
    </rPh>
    <rPh sb="174" eb="177">
      <t>コウリツカ</t>
    </rPh>
    <rPh sb="178" eb="179">
      <t>ム</t>
    </rPh>
    <rPh sb="181" eb="183">
      <t>トリク</t>
    </rPh>
    <rPh sb="187" eb="189">
      <t>コウカ</t>
    </rPh>
    <rPh sb="190" eb="192">
      <t>ブンセキ</t>
    </rPh>
    <rPh sb="194" eb="195">
      <t>サラ</t>
    </rPh>
    <rPh sb="197" eb="201">
      <t>ヒヨウサクゲン</t>
    </rPh>
    <rPh sb="202" eb="203">
      <t>スス</t>
    </rPh>
    <rPh sb="208" eb="211">
      <t>シヨウリョウ</t>
    </rPh>
    <rPh sb="213" eb="214">
      <t>トウ</t>
    </rPh>
    <rPh sb="215" eb="217">
      <t>ケントウ</t>
    </rPh>
    <rPh sb="218" eb="220">
      <t>ヒツヨウ</t>
    </rPh>
    <rPh sb="221" eb="22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</si>
</sst>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B4-4860-A141-C750F51E1E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7.0000000000000007E-2</c:v>
                </c:pt>
              </c:numCache>
            </c:numRef>
          </c:val>
          <c:smooth val="0"/>
          <c:extLst>
            <c:ext xmlns:c16="http://schemas.microsoft.com/office/drawing/2014/chart" uri="{C3380CC4-5D6E-409C-BE32-E72D297353CC}">
              <c16:uniqueId val="{00000001-34B4-4860-A141-C750F51E1E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33.700000000000003</c:v>
                </c:pt>
                <c:pt idx="3">
                  <c:v>34.44</c:v>
                </c:pt>
                <c:pt idx="4">
                  <c:v>34.56</c:v>
                </c:pt>
              </c:numCache>
            </c:numRef>
          </c:val>
          <c:extLst>
            <c:ext xmlns:c16="http://schemas.microsoft.com/office/drawing/2014/chart" uri="{C3380CC4-5D6E-409C-BE32-E72D297353CC}">
              <c16:uniqueId val="{00000000-7F71-4132-9F0B-B4FAC2BE4A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54.86</c:v>
                </c:pt>
              </c:numCache>
            </c:numRef>
          </c:val>
          <c:smooth val="0"/>
          <c:extLst>
            <c:ext xmlns:c16="http://schemas.microsoft.com/office/drawing/2014/chart" uri="{C3380CC4-5D6E-409C-BE32-E72D297353CC}">
              <c16:uniqueId val="{00000001-7F71-4132-9F0B-B4FAC2BE4A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9C-437A-8B3D-15B007F391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91.37</c:v>
                </c:pt>
              </c:numCache>
            </c:numRef>
          </c:val>
          <c:smooth val="0"/>
          <c:extLst>
            <c:ext xmlns:c16="http://schemas.microsoft.com/office/drawing/2014/chart" uri="{C3380CC4-5D6E-409C-BE32-E72D297353CC}">
              <c16:uniqueId val="{00000001-559C-437A-8B3D-15B007F391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25.66</c:v>
                </c:pt>
                <c:pt idx="3">
                  <c:v>37.74</c:v>
                </c:pt>
                <c:pt idx="4">
                  <c:v>42.34</c:v>
                </c:pt>
              </c:numCache>
            </c:numRef>
          </c:val>
          <c:extLst>
            <c:ext xmlns:c16="http://schemas.microsoft.com/office/drawing/2014/chart" uri="{C3380CC4-5D6E-409C-BE32-E72D297353CC}">
              <c16:uniqueId val="{00000000-05E6-44B4-A841-B4A69B520A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6-44B4-A841-B4A69B520A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BD-4270-B61B-C7766FC84C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D-4270-B61B-C7766FC84C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E-4A12-BB26-6514E46D30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E-4A12-BB26-6514E46D30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1-452C-9D38-BF5DCF1DA6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1-452C-9D38-BF5DCF1DA6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E-4289-9D20-04B3213BD5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E-4289-9D20-04B3213BD5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9E-49D3-9D21-016DAFF30A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742.08</c:v>
                </c:pt>
              </c:numCache>
            </c:numRef>
          </c:val>
          <c:smooth val="0"/>
          <c:extLst>
            <c:ext xmlns:c16="http://schemas.microsoft.com/office/drawing/2014/chart" uri="{C3380CC4-5D6E-409C-BE32-E72D297353CC}">
              <c16:uniqueId val="{00000001-889E-49D3-9D21-016DAFF30A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66.510000000000005</c:v>
                </c:pt>
                <c:pt idx="3">
                  <c:v>28.82</c:v>
                </c:pt>
                <c:pt idx="4">
                  <c:v>28.27</c:v>
                </c:pt>
              </c:numCache>
            </c:numRef>
          </c:val>
          <c:extLst>
            <c:ext xmlns:c16="http://schemas.microsoft.com/office/drawing/2014/chart" uri="{C3380CC4-5D6E-409C-BE32-E72D297353CC}">
              <c16:uniqueId val="{00000000-A1E5-4C2D-99D6-09191DC55E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86.51</c:v>
                </c:pt>
              </c:numCache>
            </c:numRef>
          </c:val>
          <c:smooth val="0"/>
          <c:extLst>
            <c:ext xmlns:c16="http://schemas.microsoft.com/office/drawing/2014/chart" uri="{C3380CC4-5D6E-409C-BE32-E72D297353CC}">
              <c16:uniqueId val="{00000001-A1E5-4C2D-99D6-09191DC55E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272.08999999999997</c:v>
                </c:pt>
                <c:pt idx="3">
                  <c:v>646.37</c:v>
                </c:pt>
                <c:pt idx="4">
                  <c:v>654.78</c:v>
                </c:pt>
              </c:numCache>
            </c:numRef>
          </c:val>
          <c:extLst>
            <c:ext xmlns:c16="http://schemas.microsoft.com/office/drawing/2014/chart" uri="{C3380CC4-5D6E-409C-BE32-E72D297353CC}">
              <c16:uniqueId val="{00000000-0FEE-4159-8162-7D9698FDC9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188.24</c:v>
                </c:pt>
              </c:numCache>
            </c:numRef>
          </c:val>
          <c:smooth val="0"/>
          <c:extLst>
            <c:ext xmlns:c16="http://schemas.microsoft.com/office/drawing/2014/chart" uri="{C3380CC4-5D6E-409C-BE32-E72D297353CC}">
              <c16:uniqueId val="{00000001-0FEE-4159-8162-7D9698FDC9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富岡町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11736</v>
      </c>
      <c r="AM8" s="37"/>
      <c r="AN8" s="37"/>
      <c r="AO8" s="37"/>
      <c r="AP8" s="37"/>
      <c r="AQ8" s="37"/>
      <c r="AR8" s="37"/>
      <c r="AS8" s="37"/>
      <c r="AT8" s="38">
        <f>データ!T6</f>
        <v>68.39</v>
      </c>
      <c r="AU8" s="38"/>
      <c r="AV8" s="38"/>
      <c r="AW8" s="38"/>
      <c r="AX8" s="38"/>
      <c r="AY8" s="38"/>
      <c r="AZ8" s="38"/>
      <c r="BA8" s="38"/>
      <c r="BB8" s="38">
        <f>データ!U6</f>
        <v>171.6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53.53</v>
      </c>
      <c r="Q10" s="38"/>
      <c r="R10" s="38"/>
      <c r="S10" s="38"/>
      <c r="T10" s="38"/>
      <c r="U10" s="38"/>
      <c r="V10" s="38"/>
      <c r="W10" s="38">
        <f>データ!Q6</f>
        <v>46.86</v>
      </c>
      <c r="X10" s="38"/>
      <c r="Y10" s="38"/>
      <c r="Z10" s="38"/>
      <c r="AA10" s="38"/>
      <c r="AB10" s="38"/>
      <c r="AC10" s="38"/>
      <c r="AD10" s="37">
        <f>データ!R6</f>
        <v>2695</v>
      </c>
      <c r="AE10" s="37"/>
      <c r="AF10" s="37"/>
      <c r="AG10" s="37"/>
      <c r="AH10" s="37"/>
      <c r="AI10" s="37"/>
      <c r="AJ10" s="37"/>
      <c r="AK10" s="2"/>
      <c r="AL10" s="37">
        <f>データ!V6</f>
        <v>6223</v>
      </c>
      <c r="AM10" s="37"/>
      <c r="AN10" s="37"/>
      <c r="AO10" s="37"/>
      <c r="AP10" s="37"/>
      <c r="AQ10" s="37"/>
      <c r="AR10" s="37"/>
      <c r="AS10" s="37"/>
      <c r="AT10" s="38">
        <f>データ!W6</f>
        <v>3.16</v>
      </c>
      <c r="AU10" s="38"/>
      <c r="AV10" s="38"/>
      <c r="AW10" s="38"/>
      <c r="AX10" s="38"/>
      <c r="AY10" s="38"/>
      <c r="AZ10" s="38"/>
      <c r="BA10" s="38"/>
      <c r="BB10" s="38">
        <f>データ!X6</f>
        <v>1969.3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KXXuF2qIYuzq/EPtX/ZuNmbNuQM+kgSloNJsuZoM+Y5SRqCmXF48Of5triPJriz4n62jpLqYdjrfdnMcJG1esQ==" saltValue="aVvhDST1EfJRQX9SAgNP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75434</v>
      </c>
      <c r="D6" s="19">
        <f t="shared" si="3"/>
        <v>47</v>
      </c>
      <c r="E6" s="19">
        <f t="shared" si="3"/>
        <v>17</v>
      </c>
      <c r="F6" s="19">
        <f t="shared" si="3"/>
        <v>1</v>
      </c>
      <c r="G6" s="19">
        <f t="shared" si="3"/>
        <v>0</v>
      </c>
      <c r="H6" s="19" t="str">
        <f t="shared" si="3"/>
        <v>福島県　富岡町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53.53</v>
      </c>
      <c r="Q6" s="20">
        <f t="shared" si="3"/>
        <v>46.86</v>
      </c>
      <c r="R6" s="20">
        <f t="shared" si="3"/>
        <v>2695</v>
      </c>
      <c r="S6" s="20">
        <f t="shared" si="3"/>
        <v>11736</v>
      </c>
      <c r="T6" s="20">
        <f t="shared" si="3"/>
        <v>68.39</v>
      </c>
      <c r="U6" s="20">
        <f t="shared" si="3"/>
        <v>171.6</v>
      </c>
      <c r="V6" s="20">
        <f t="shared" si="3"/>
        <v>6223</v>
      </c>
      <c r="W6" s="20">
        <f t="shared" si="3"/>
        <v>3.16</v>
      </c>
      <c r="X6" s="20">
        <f t="shared" si="3"/>
        <v>1969.3</v>
      </c>
      <c r="Y6" s="21" t="str">
        <f>IF(Y7="",NA(),Y7)</f>
        <v>-</v>
      </c>
      <c r="Z6" s="21" t="str">
        <f t="shared" ref="Z6:AH6" si="4">IF(Z7="",NA(),Z7)</f>
        <v>-</v>
      </c>
      <c r="AA6" s="21">
        <f t="shared" si="4"/>
        <v>25.66</v>
      </c>
      <c r="AB6" s="21">
        <f t="shared" si="4"/>
        <v>37.74</v>
      </c>
      <c r="AC6" s="21">
        <f t="shared" si="4"/>
        <v>42.34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1245.0999999999999</v>
      </c>
      <c r="BN6" s="21">
        <f t="shared" si="7"/>
        <v>1108.8</v>
      </c>
      <c r="BO6" s="21">
        <f t="shared" si="7"/>
        <v>742.08</v>
      </c>
      <c r="BP6" s="20" t="str">
        <f>IF(BP7="","",IF(BP7="-","【-】","【"&amp;SUBSTITUTE(TEXT(BP7,"#,##0.00"),"-","△")&amp;"】"))</f>
        <v>【652.82】</v>
      </c>
      <c r="BQ6" s="21" t="str">
        <f>IF(BQ7="",NA(),BQ7)</f>
        <v>-</v>
      </c>
      <c r="BR6" s="21" t="str">
        <f t="shared" ref="BR6:BZ6" si="8">IF(BR7="",NA(),BR7)</f>
        <v>-</v>
      </c>
      <c r="BS6" s="21">
        <f t="shared" si="8"/>
        <v>66.510000000000005</v>
      </c>
      <c r="BT6" s="21">
        <f t="shared" si="8"/>
        <v>28.82</v>
      </c>
      <c r="BU6" s="21">
        <f t="shared" si="8"/>
        <v>28.27</v>
      </c>
      <c r="BV6" s="21" t="str">
        <f t="shared" si="8"/>
        <v>-</v>
      </c>
      <c r="BW6" s="21" t="str">
        <f t="shared" si="8"/>
        <v>-</v>
      </c>
      <c r="BX6" s="21">
        <f t="shared" si="8"/>
        <v>79.77</v>
      </c>
      <c r="BY6" s="21">
        <f t="shared" si="8"/>
        <v>79.63</v>
      </c>
      <c r="BZ6" s="21">
        <f t="shared" si="8"/>
        <v>86.51</v>
      </c>
      <c r="CA6" s="20" t="str">
        <f>IF(CA7="","",IF(CA7="-","【-】","【"&amp;SUBSTITUTE(TEXT(CA7,"#,##0.00"),"-","△")&amp;"】"))</f>
        <v>【97.61】</v>
      </c>
      <c r="CB6" s="21" t="str">
        <f>IF(CB7="",NA(),CB7)</f>
        <v>-</v>
      </c>
      <c r="CC6" s="21" t="str">
        <f t="shared" ref="CC6:CK6" si="9">IF(CC7="",NA(),CC7)</f>
        <v>-</v>
      </c>
      <c r="CD6" s="21">
        <f t="shared" si="9"/>
        <v>272.08999999999997</v>
      </c>
      <c r="CE6" s="21">
        <f t="shared" si="9"/>
        <v>646.37</v>
      </c>
      <c r="CF6" s="21">
        <f t="shared" si="9"/>
        <v>654.78</v>
      </c>
      <c r="CG6" s="21" t="str">
        <f t="shared" si="9"/>
        <v>-</v>
      </c>
      <c r="CH6" s="21" t="str">
        <f t="shared" si="9"/>
        <v>-</v>
      </c>
      <c r="CI6" s="21">
        <f t="shared" si="9"/>
        <v>214.56</v>
      </c>
      <c r="CJ6" s="21">
        <f t="shared" si="9"/>
        <v>213.66</v>
      </c>
      <c r="CK6" s="21">
        <f t="shared" si="9"/>
        <v>188.24</v>
      </c>
      <c r="CL6" s="20" t="str">
        <f>IF(CL7="","",IF(CL7="-","【-】","【"&amp;SUBSTITUTE(TEXT(CL7,"#,##0.00"),"-","△")&amp;"】"))</f>
        <v>【138.29】</v>
      </c>
      <c r="CM6" s="21" t="str">
        <f>IF(CM7="",NA(),CM7)</f>
        <v>-</v>
      </c>
      <c r="CN6" s="21" t="str">
        <f t="shared" ref="CN6:CV6" si="10">IF(CN7="",NA(),CN7)</f>
        <v>-</v>
      </c>
      <c r="CO6" s="21">
        <f t="shared" si="10"/>
        <v>33.700000000000003</v>
      </c>
      <c r="CP6" s="21">
        <f t="shared" si="10"/>
        <v>34.44</v>
      </c>
      <c r="CQ6" s="21">
        <f t="shared" si="10"/>
        <v>34.56</v>
      </c>
      <c r="CR6" s="21" t="str">
        <f t="shared" si="10"/>
        <v>-</v>
      </c>
      <c r="CS6" s="21" t="str">
        <f t="shared" si="10"/>
        <v>-</v>
      </c>
      <c r="CT6" s="21">
        <f t="shared" si="10"/>
        <v>49.47</v>
      </c>
      <c r="CU6" s="21">
        <f t="shared" si="10"/>
        <v>48.19</v>
      </c>
      <c r="CV6" s="21">
        <f t="shared" si="10"/>
        <v>54.86</v>
      </c>
      <c r="CW6" s="20" t="str">
        <f>IF(CW7="","",IF(CW7="-","【-】","【"&amp;SUBSTITUTE(TEXT(CW7,"#,##0.00"),"-","△")&amp;"】"))</f>
        <v>【59.10】</v>
      </c>
      <c r="CX6" s="21" t="str">
        <f>IF(CX7="",NA(),CX7)</f>
        <v>-</v>
      </c>
      <c r="CY6" s="21" t="str">
        <f t="shared" ref="CY6:DG6" si="11">IF(CY7="",NA(),CY7)</f>
        <v>-</v>
      </c>
      <c r="CZ6" s="20">
        <f t="shared" si="11"/>
        <v>0</v>
      </c>
      <c r="DA6" s="20">
        <f t="shared" si="11"/>
        <v>0</v>
      </c>
      <c r="DB6" s="20">
        <f t="shared" si="11"/>
        <v>0</v>
      </c>
      <c r="DC6" s="21" t="str">
        <f t="shared" si="11"/>
        <v>-</v>
      </c>
      <c r="DD6" s="21" t="str">
        <f t="shared" si="11"/>
        <v>-</v>
      </c>
      <c r="DE6" s="21">
        <f t="shared" si="11"/>
        <v>82.06</v>
      </c>
      <c r="DF6" s="21">
        <f t="shared" si="11"/>
        <v>82.26</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7.0000000000000007E-2</v>
      </c>
      <c r="EO6" s="20" t="str">
        <f>IF(EO7="","",IF(EO7="-","【-】","【"&amp;SUBSTITUTE(TEXT(EO7,"#,##0.00"),"-","△")&amp;"】"))</f>
        <v>【0.23】</v>
      </c>
    </row>
    <row r="7" spans="1:145" s="22" customFormat="1" x14ac:dyDescent="0.15">
      <c r="A7" s="14"/>
      <c r="B7" s="23">
        <v>2022</v>
      </c>
      <c r="C7" s="23">
        <v>75434</v>
      </c>
      <c r="D7" s="23">
        <v>47</v>
      </c>
      <c r="E7" s="23">
        <v>17</v>
      </c>
      <c r="F7" s="23">
        <v>1</v>
      </c>
      <c r="G7" s="23">
        <v>0</v>
      </c>
      <c r="H7" s="23" t="s">
        <v>97</v>
      </c>
      <c r="I7" s="23" t="s">
        <v>98</v>
      </c>
      <c r="J7" s="23" t="s">
        <v>99</v>
      </c>
      <c r="K7" s="23" t="s">
        <v>100</v>
      </c>
      <c r="L7" s="23" t="s">
        <v>101</v>
      </c>
      <c r="M7" s="23" t="s">
        <v>102</v>
      </c>
      <c r="N7" s="24" t="s">
        <v>103</v>
      </c>
      <c r="O7" s="24" t="s">
        <v>104</v>
      </c>
      <c r="P7" s="24">
        <v>53.53</v>
      </c>
      <c r="Q7" s="24">
        <v>46.86</v>
      </c>
      <c r="R7" s="24">
        <v>2695</v>
      </c>
      <c r="S7" s="24">
        <v>11736</v>
      </c>
      <c r="T7" s="24">
        <v>68.39</v>
      </c>
      <c r="U7" s="24">
        <v>171.6</v>
      </c>
      <c r="V7" s="24">
        <v>6223</v>
      </c>
      <c r="W7" s="24">
        <v>3.16</v>
      </c>
      <c r="X7" s="24">
        <v>1969.3</v>
      </c>
      <c r="Y7" s="24" t="s">
        <v>103</v>
      </c>
      <c r="Z7" s="24" t="s">
        <v>103</v>
      </c>
      <c r="AA7" s="24">
        <v>25.66</v>
      </c>
      <c r="AB7" s="24">
        <v>37.74</v>
      </c>
      <c r="AC7" s="24">
        <v>42.34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t="s">
        <v>103</v>
      </c>
      <c r="BH7" s="24">
        <v>0</v>
      </c>
      <c r="BI7" s="24">
        <v>0</v>
      </c>
      <c r="BJ7" s="24">
        <v>0</v>
      </c>
      <c r="BK7" s="24" t="s">
        <v>103</v>
      </c>
      <c r="BL7" s="24" t="s">
        <v>103</v>
      </c>
      <c r="BM7" s="24">
        <v>1245.0999999999999</v>
      </c>
      <c r="BN7" s="24">
        <v>1108.8</v>
      </c>
      <c r="BO7" s="24">
        <v>742.08</v>
      </c>
      <c r="BP7" s="24">
        <v>652.82000000000005</v>
      </c>
      <c r="BQ7" s="24" t="s">
        <v>103</v>
      </c>
      <c r="BR7" s="24" t="s">
        <v>103</v>
      </c>
      <c r="BS7" s="24">
        <v>66.510000000000005</v>
      </c>
      <c r="BT7" s="24">
        <v>28.82</v>
      </c>
      <c r="BU7" s="24">
        <v>28.27</v>
      </c>
      <c r="BV7" s="24" t="s">
        <v>103</v>
      </c>
      <c r="BW7" s="24" t="s">
        <v>103</v>
      </c>
      <c r="BX7" s="24">
        <v>79.77</v>
      </c>
      <c r="BY7" s="24">
        <v>79.63</v>
      </c>
      <c r="BZ7" s="24">
        <v>86.51</v>
      </c>
      <c r="CA7" s="24">
        <v>97.61</v>
      </c>
      <c r="CB7" s="24" t="s">
        <v>103</v>
      </c>
      <c r="CC7" s="24" t="s">
        <v>103</v>
      </c>
      <c r="CD7" s="24">
        <v>272.08999999999997</v>
      </c>
      <c r="CE7" s="24">
        <v>646.37</v>
      </c>
      <c r="CF7" s="24">
        <v>654.78</v>
      </c>
      <c r="CG7" s="24" t="s">
        <v>103</v>
      </c>
      <c r="CH7" s="24" t="s">
        <v>103</v>
      </c>
      <c r="CI7" s="24">
        <v>214.56</v>
      </c>
      <c r="CJ7" s="24">
        <v>213.66</v>
      </c>
      <c r="CK7" s="24">
        <v>188.24</v>
      </c>
      <c r="CL7" s="24">
        <v>138.29</v>
      </c>
      <c r="CM7" s="24" t="s">
        <v>103</v>
      </c>
      <c r="CN7" s="24" t="s">
        <v>103</v>
      </c>
      <c r="CO7" s="24">
        <v>33.700000000000003</v>
      </c>
      <c r="CP7" s="24">
        <v>34.44</v>
      </c>
      <c r="CQ7" s="24">
        <v>34.56</v>
      </c>
      <c r="CR7" s="24" t="s">
        <v>103</v>
      </c>
      <c r="CS7" s="24" t="s">
        <v>103</v>
      </c>
      <c r="CT7" s="24">
        <v>49.47</v>
      </c>
      <c r="CU7" s="24">
        <v>48.19</v>
      </c>
      <c r="CV7" s="24">
        <v>54.86</v>
      </c>
      <c r="CW7" s="24">
        <v>59.1</v>
      </c>
      <c r="CX7" s="24" t="s">
        <v>103</v>
      </c>
      <c r="CY7" s="24" t="s">
        <v>103</v>
      </c>
      <c r="CZ7" s="24">
        <v>0</v>
      </c>
      <c r="DA7" s="24">
        <v>0</v>
      </c>
      <c r="DB7" s="24">
        <v>0</v>
      </c>
      <c r="DC7" s="24" t="s">
        <v>103</v>
      </c>
      <c r="DD7" s="24" t="s">
        <v>103</v>
      </c>
      <c r="DE7" s="24">
        <v>82.06</v>
      </c>
      <c r="DF7" s="24">
        <v>82.26</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v>0</v>
      </c>
      <c r="EH7" s="24">
        <v>0</v>
      </c>
      <c r="EI7" s="24">
        <v>0</v>
      </c>
      <c r="EJ7" s="24" t="s">
        <v>103</v>
      </c>
      <c r="EK7" s="24" t="s">
        <v>103</v>
      </c>
      <c r="EL7" s="24">
        <v>0.32</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