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192.168.27.205\専用フォルダ\建設水道ｸﾞﾙｰﾌﾟ専用\🎼橋間🎶\福島県関係\市町村財政課\R05\R06.01.23 Fwd 【照会_2月2日（金）期限】公営企業に係る経営比較分析表（令和４年度決算）の分析等について\提出\"/>
    </mc:Choice>
  </mc:AlternateContent>
  <xr:revisionPtr revIDLastSave="0" documentId="13_ncr:1_{86870C09-2416-4931-95F3-38D2F5EEA0F9}" xr6:coauthVersionLast="36" xr6:coauthVersionMax="36" xr10:uidLastSave="{00000000-0000-0000-0000-000000000000}"/>
  <workbookProtection workbookAlgorithmName="SHA-512" workbookHashValue="aPTXBcEueaqywFPq0G7VEcTCg1h7mZvkup1W282dn14Zxz2/zPGofe20/A15e80LrkGGXqLXX5xR/y700zn5jA==" workbookSaltValue="u2S0EVMQfDsmLbqGf90xmA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BB10" i="4"/>
  <c r="AL10" i="4"/>
  <c r="AD10" i="4"/>
  <c r="P10" i="4"/>
  <c r="B10" i="4"/>
  <c r="AT8" i="4"/>
  <c r="AD8" i="4"/>
  <c r="W8" i="4"/>
  <c r="I8" i="4"/>
  <c r="B8" i="4"/>
</calcChain>
</file>

<file path=xl/sharedStrings.xml><?xml version="1.0" encoding="utf-8"?>
<sst xmlns="http://schemas.openxmlformats.org/spreadsheetml/2006/main" count="235" uniqueCount="119">
  <si>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</si>
  <si>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</si>
  <si>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</si>
  <si>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</si>
  <si>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</si>
  <si>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</si>
  <si>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</si>
  <si>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</si>
  <si>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</si>
  <si>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</si>
  <si>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</si>
  <si>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</si>
  <si>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</si>
  <si>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</si>
  <si>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</si>
  <si>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</si>
  <si>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</si>
  <si>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</si>
  <si>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</si>
  <si>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</si>
  <si>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</si>
  <si>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</si>
  <si>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</si>
  <si>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</si>
  <si>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</si>
  <si>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</si>
  <si>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</si>
  <si>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</si>
  <si>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</si>
  <si>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</si>
  <si>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</si>
  <si>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</si>
  <si>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</si>
  <si>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</si>
  <si>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</si>
  <si>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</si>
  <si>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</si>
  <si>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</si>
  <si>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</si>
  <si>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</si>
  <si>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</si>
  <si>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</si>
  <si>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</si>
  <si>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</si>
  <si>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</si>
  <si>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</si>
  <si>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</si>
  <si>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</si>
  <si>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</si>
  <si>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</si>
  <si>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</si>
  <si>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</si>
  <si>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</si>
  <si>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</si>
  <si>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</si>
  <si>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</si>
  <si>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</si>
  <si>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</si>
  <si>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</si>
  <si>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</si>
  <si>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</si>
  <si>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</si>
  <si>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</si>
  <si>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</si>
  <si>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</si>
  <si>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</si>
  <si>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</si>
  <si>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</si>
  <si>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</si>
  <si>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</si>
  <si>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</si>
  <si>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</si>
  <si>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</si>
  <si>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</si>
  <si>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</si>
  <si>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</si>
  <si>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</si>
  <si>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</si>
  <si>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</si>
  <si>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</si>
  <si>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</si>
  <si>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</si>
  <si>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</si>
  <si>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</si>
  <si>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</si>
  <si>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</si>
  <si>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</si>
  <si>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</si>
  <si>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</si>
  <si>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</si>
  <si>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</si>
  <si>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</si>
  <si>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</si>
  <si>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</si>
  <si>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</si>
  <si>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</si>
  <si>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</si>
  <si>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</si>
  <si>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泉崎村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</si>
  <si>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</si>
  <si>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</si>
  <si>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</si>
  <si>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</si>
  <si>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</si>
  <si>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</si>
  <si>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</si>
  <si>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</si>
  <si>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</si>
  <si>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</si>
  <si>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</si>
  <si>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</si>
  <si>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</si>
  <si>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</si>
  <si>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</si>
  <si>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</si>
  <si>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</si>
  <si>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</si>
  <si>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地方債償還金が減っているが、さらなる費用削減をし、今後も健全経営を続けていく。
また、未回収の使用料の回収に努め、適正な使用料の収入を確保したい。
水洗化率は、96.90％と高い水準であるが、さらなる水洗化率の向上に努めていきたい</t>
    <phoneticPr fontId="4"/>
  </si>
  <si>
    <t>健全経営ではあるものの、今後も経費の削減や、使用料の増収に努め、健全経営を図っていきたい。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</si>
</sst>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C-428D-8438-0A9688FAE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0.02</c:v>
                </c:pt>
                <c:pt idx="2">
                  <c:v>0.02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C-428D-8438-0A9688FAE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61.02</c:v>
                </c:pt>
                <c:pt idx="1">
                  <c:v>61.02</c:v>
                </c:pt>
                <c:pt idx="2">
                  <c:v>61.02</c:v>
                </c:pt>
                <c:pt idx="3">
                  <c:v>58.43</c:v>
                </c:pt>
                <c:pt idx="4">
                  <c:v>48.58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6-44BA-8C91-610D0B567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56.72</c:v>
                </c:pt>
                <c:pt idx="1">
                  <c:v>54.06</c:v>
                </c:pt>
                <c:pt idx="2">
                  <c:v>55.26</c:v>
                </c:pt>
                <c:pt idx="3">
                  <c:v>54.54</c:v>
                </c:pt>
                <c:pt idx="4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46-44BA-8C91-610D0B567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97.08</c:v>
                </c:pt>
                <c:pt idx="1">
                  <c:v>94.27</c:v>
                </c:pt>
                <c:pt idx="2">
                  <c:v>96.94</c:v>
                </c:pt>
                <c:pt idx="3">
                  <c:v>96.35</c:v>
                </c:pt>
                <c:pt idx="4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8-401C-8B13-94E270E02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90.04</c:v>
                </c:pt>
                <c:pt idx="1">
                  <c:v>90.11</c:v>
                </c:pt>
                <c:pt idx="2">
                  <c:v>90.52</c:v>
                </c:pt>
                <c:pt idx="3">
                  <c:v>90.3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A8-401C-8B13-94E270E02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69.58</c:v>
                </c:pt>
                <c:pt idx="1">
                  <c:v>76.650000000000006</c:v>
                </c:pt>
                <c:pt idx="2">
                  <c:v>80.150000000000006</c:v>
                </c:pt>
                <c:pt idx="3">
                  <c:v>84.22</c:v>
                </c:pt>
                <c:pt idx="4">
                  <c:v>88.28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2-4268-98EA-33A1CB3F0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2-4268-98EA-33A1CB3F0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2-4707-BD19-94F999F79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02-4707-BD19-94F999F79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6-4DB4-AA32-0467817BE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96-4DB4-AA32-0467817BE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B-44BA-A2D4-CA6B1322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4B-44BA-A2D4-CA6B1322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E-48CB-92CD-F577475E5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1E-48CB-92CD-F577475E5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554.16</c:v>
                </c:pt>
                <c:pt idx="1">
                  <c:v>474.24</c:v>
                </c:pt>
                <c:pt idx="2">
                  <c:v>412.02</c:v>
                </c:pt>
                <c:pt idx="3">
                  <c:v>345.69</c:v>
                </c:pt>
                <c:pt idx="4">
                  <c:v>305.85000000000002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7-41E6-A831-C637B7556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654.91999999999996</c:v>
                </c:pt>
                <c:pt idx="1">
                  <c:v>654.71</c:v>
                </c:pt>
                <c:pt idx="2">
                  <c:v>783.8</c:v>
                </c:pt>
                <c:pt idx="3">
                  <c:v>778.81</c:v>
                </c:pt>
                <c:pt idx="4">
                  <c:v>718.49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7-41E6-A831-C637B7556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64.650000000000006</c:v>
                </c:pt>
                <c:pt idx="1">
                  <c:v>61.69</c:v>
                </c:pt>
                <c:pt idx="2">
                  <c:v>64.239999999999995</c:v>
                </c:pt>
                <c:pt idx="3">
                  <c:v>70.17</c:v>
                </c:pt>
                <c:pt idx="4">
                  <c:v>76.97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1-42C4-AD23-9EA5FFBB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65.39</c:v>
                </c:pt>
                <c:pt idx="1">
                  <c:v>65.37</c:v>
                </c:pt>
                <c:pt idx="2">
                  <c:v>68.11</c:v>
                </c:pt>
                <c:pt idx="3">
                  <c:v>67.23</c:v>
                </c:pt>
                <c:pt idx="4">
                  <c:v>61.82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1-42C4-AD23-9EA5FFBB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0-4D7B-9DDB-7787F5A88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230.88</c:v>
                </c:pt>
                <c:pt idx="1">
                  <c:v>228.99</c:v>
                </c:pt>
                <c:pt idx="2">
                  <c:v>222.41</c:v>
                </c:pt>
                <c:pt idx="3">
                  <c:v>228.21</c:v>
                </c:pt>
                <c:pt idx="4">
                  <c:v>246.9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0-4D7B-9DDB-7787F5A88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36" zoomScale="80" zoomScaleNormal="8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福島県　泉崎村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F1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6205</v>
      </c>
      <c r="AM8" s="55"/>
      <c r="AN8" s="55"/>
      <c r="AO8" s="55"/>
      <c r="AP8" s="55"/>
      <c r="AQ8" s="55"/>
      <c r="AR8" s="55"/>
      <c r="AS8" s="55"/>
      <c r="AT8" s="54">
        <f>データ!T6</f>
        <v>35.43</v>
      </c>
      <c r="AU8" s="54"/>
      <c r="AV8" s="54"/>
      <c r="AW8" s="54"/>
      <c r="AX8" s="54"/>
      <c r="AY8" s="54"/>
      <c r="AZ8" s="54"/>
      <c r="BA8" s="54"/>
      <c r="BB8" s="54">
        <f>データ!U6</f>
        <v>175.13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94.24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3060</v>
      </c>
      <c r="AE10" s="55"/>
      <c r="AF10" s="55"/>
      <c r="AG10" s="55"/>
      <c r="AH10" s="55"/>
      <c r="AI10" s="55"/>
      <c r="AJ10" s="55"/>
      <c r="AK10" s="2"/>
      <c r="AL10" s="55">
        <f>データ!V6</f>
        <v>5805</v>
      </c>
      <c r="AM10" s="55"/>
      <c r="AN10" s="55"/>
      <c r="AO10" s="55"/>
      <c r="AP10" s="55"/>
      <c r="AQ10" s="55"/>
      <c r="AR10" s="55"/>
      <c r="AS10" s="55"/>
      <c r="AT10" s="54">
        <f>データ!W6</f>
        <v>17.3</v>
      </c>
      <c r="AU10" s="54"/>
      <c r="AV10" s="54"/>
      <c r="AW10" s="54"/>
      <c r="AX10" s="54"/>
      <c r="AY10" s="54"/>
      <c r="AZ10" s="54"/>
      <c r="BA10" s="54"/>
      <c r="BB10" s="54">
        <f>データ!X6</f>
        <v>335.55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kvhEszReYQyayBgYesMdFSKForPmOYxG0mZKDq52Tb42EUjQW6SihDRPHFzcvLYkyFrezwBmhxtOtdcQJz83bw==" saltValue="6y4YukLgWBhMMJ/TIwNL/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74641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福島県　泉崎村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94.24</v>
      </c>
      <c r="Q6" s="20">
        <f t="shared" si="3"/>
        <v>100</v>
      </c>
      <c r="R6" s="20">
        <f t="shared" si="3"/>
        <v>3060</v>
      </c>
      <c r="S6" s="20">
        <f t="shared" si="3"/>
        <v>6205</v>
      </c>
      <c r="T6" s="20">
        <f t="shared" si="3"/>
        <v>35.43</v>
      </c>
      <c r="U6" s="20">
        <f t="shared" si="3"/>
        <v>175.13</v>
      </c>
      <c r="V6" s="20">
        <f t="shared" si="3"/>
        <v>5805</v>
      </c>
      <c r="W6" s="20">
        <f t="shared" si="3"/>
        <v>17.3</v>
      </c>
      <c r="X6" s="20">
        <f t="shared" si="3"/>
        <v>335.55</v>
      </c>
      <c r="Y6" s="21">
        <f>IF(Y7="",NA(),Y7)</f>
        <v>69.58</v>
      </c>
      <c r="Z6" s="21">
        <f t="shared" ref="Z6:AH6" si="4">IF(Z7="",NA(),Z7)</f>
        <v>76.650000000000006</v>
      </c>
      <c r="AA6" s="21">
        <f t="shared" si="4"/>
        <v>80.150000000000006</v>
      </c>
      <c r="AB6" s="21">
        <f t="shared" si="4"/>
        <v>84.22</v>
      </c>
      <c r="AC6" s="21">
        <f t="shared" si="4"/>
        <v>88.28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554.16</v>
      </c>
      <c r="BG6" s="21">
        <f t="shared" ref="BG6:BO6" si="7">IF(BG7="",NA(),BG7)</f>
        <v>474.24</v>
      </c>
      <c r="BH6" s="21">
        <f t="shared" si="7"/>
        <v>412.02</v>
      </c>
      <c r="BI6" s="21">
        <f t="shared" si="7"/>
        <v>345.69</v>
      </c>
      <c r="BJ6" s="21">
        <f t="shared" si="7"/>
        <v>305.85000000000002</v>
      </c>
      <c r="BK6" s="21">
        <f t="shared" si="7"/>
        <v>654.91999999999996</v>
      </c>
      <c r="BL6" s="21">
        <f t="shared" si="7"/>
        <v>654.71</v>
      </c>
      <c r="BM6" s="21">
        <f t="shared" si="7"/>
        <v>783.8</v>
      </c>
      <c r="BN6" s="21">
        <f t="shared" si="7"/>
        <v>778.81</v>
      </c>
      <c r="BO6" s="21">
        <f t="shared" si="7"/>
        <v>718.49</v>
      </c>
      <c r="BP6" s="20" t="str">
        <f>IF(BP7="","",IF(BP7="-","【-】","【"&amp;SUBSTITUTE(TEXT(BP7,"#,##0.00"),"-","△")&amp;"】"))</f>
        <v>【809.19】</v>
      </c>
      <c r="BQ6" s="21">
        <f>IF(BQ7="",NA(),BQ7)</f>
        <v>64.650000000000006</v>
      </c>
      <c r="BR6" s="21">
        <f t="shared" ref="BR6:BZ6" si="8">IF(BR7="",NA(),BR7)</f>
        <v>61.69</v>
      </c>
      <c r="BS6" s="21">
        <f t="shared" si="8"/>
        <v>64.239999999999995</v>
      </c>
      <c r="BT6" s="21">
        <f t="shared" si="8"/>
        <v>70.17</v>
      </c>
      <c r="BU6" s="21">
        <f t="shared" si="8"/>
        <v>76.97</v>
      </c>
      <c r="BV6" s="21">
        <f t="shared" si="8"/>
        <v>65.39</v>
      </c>
      <c r="BW6" s="21">
        <f t="shared" si="8"/>
        <v>65.37</v>
      </c>
      <c r="BX6" s="21">
        <f t="shared" si="8"/>
        <v>68.11</v>
      </c>
      <c r="BY6" s="21">
        <f t="shared" si="8"/>
        <v>67.23</v>
      </c>
      <c r="BZ6" s="21">
        <f t="shared" si="8"/>
        <v>61.82</v>
      </c>
      <c r="CA6" s="20" t="str">
        <f>IF(CA7="","",IF(CA7="-","【-】","【"&amp;SUBSTITUTE(TEXT(CA7,"#,##0.00"),"-","△")&amp;"】"))</f>
        <v>【57.02】</v>
      </c>
      <c r="CB6" s="21">
        <f>IF(CB7="",NA(),CB7)</f>
        <v>150</v>
      </c>
      <c r="CC6" s="21">
        <f t="shared" ref="CC6:CK6" si="9">IF(CC7="",NA(),CC7)</f>
        <v>150</v>
      </c>
      <c r="CD6" s="21">
        <f t="shared" si="9"/>
        <v>150</v>
      </c>
      <c r="CE6" s="21">
        <f t="shared" si="9"/>
        <v>150</v>
      </c>
      <c r="CF6" s="21">
        <f t="shared" si="9"/>
        <v>150</v>
      </c>
      <c r="CG6" s="21">
        <f t="shared" si="9"/>
        <v>230.88</v>
      </c>
      <c r="CH6" s="21">
        <f t="shared" si="9"/>
        <v>228.99</v>
      </c>
      <c r="CI6" s="21">
        <f t="shared" si="9"/>
        <v>222.41</v>
      </c>
      <c r="CJ6" s="21">
        <f t="shared" si="9"/>
        <v>228.21</v>
      </c>
      <c r="CK6" s="21">
        <f t="shared" si="9"/>
        <v>246.9</v>
      </c>
      <c r="CL6" s="20" t="str">
        <f>IF(CL7="","",IF(CL7="-","【-】","【"&amp;SUBSTITUTE(TEXT(CL7,"#,##0.00"),"-","△")&amp;"】"))</f>
        <v>【273.68】</v>
      </c>
      <c r="CM6" s="21">
        <f>IF(CM7="",NA(),CM7)</f>
        <v>61.02</v>
      </c>
      <c r="CN6" s="21">
        <f t="shared" ref="CN6:CV6" si="10">IF(CN7="",NA(),CN7)</f>
        <v>61.02</v>
      </c>
      <c r="CO6" s="21">
        <f t="shared" si="10"/>
        <v>61.02</v>
      </c>
      <c r="CP6" s="21">
        <f t="shared" si="10"/>
        <v>58.43</v>
      </c>
      <c r="CQ6" s="21">
        <f t="shared" si="10"/>
        <v>48.58</v>
      </c>
      <c r="CR6" s="21">
        <f t="shared" si="10"/>
        <v>56.72</v>
      </c>
      <c r="CS6" s="21">
        <f t="shared" si="10"/>
        <v>54.06</v>
      </c>
      <c r="CT6" s="21">
        <f t="shared" si="10"/>
        <v>55.26</v>
      </c>
      <c r="CU6" s="21">
        <f t="shared" si="10"/>
        <v>54.54</v>
      </c>
      <c r="CV6" s="21">
        <f t="shared" si="10"/>
        <v>52.9</v>
      </c>
      <c r="CW6" s="20" t="str">
        <f>IF(CW7="","",IF(CW7="-","【-】","【"&amp;SUBSTITUTE(TEXT(CW7,"#,##0.00"),"-","△")&amp;"】"))</f>
        <v>【52.55】</v>
      </c>
      <c r="CX6" s="21">
        <f>IF(CX7="",NA(),CX7)</f>
        <v>97.08</v>
      </c>
      <c r="CY6" s="21">
        <f t="shared" ref="CY6:DG6" si="11">IF(CY7="",NA(),CY7)</f>
        <v>94.27</v>
      </c>
      <c r="CZ6" s="21">
        <f t="shared" si="11"/>
        <v>96.94</v>
      </c>
      <c r="DA6" s="21">
        <f t="shared" si="11"/>
        <v>96.35</v>
      </c>
      <c r="DB6" s="21">
        <f t="shared" si="11"/>
        <v>96.9</v>
      </c>
      <c r="DC6" s="21">
        <f t="shared" si="11"/>
        <v>90.04</v>
      </c>
      <c r="DD6" s="21">
        <f t="shared" si="11"/>
        <v>90.11</v>
      </c>
      <c r="DE6" s="21">
        <f t="shared" si="11"/>
        <v>90.52</v>
      </c>
      <c r="DF6" s="21">
        <f t="shared" si="11"/>
        <v>90.3</v>
      </c>
      <c r="DG6" s="21">
        <f t="shared" si="11"/>
        <v>90.3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0.04</v>
      </c>
      <c r="EK6" s="21">
        <f t="shared" si="14"/>
        <v>0.02</v>
      </c>
      <c r="EL6" s="21">
        <f t="shared" si="14"/>
        <v>0.02</v>
      </c>
      <c r="EM6" s="21">
        <f t="shared" si="14"/>
        <v>0.01</v>
      </c>
      <c r="EN6" s="21">
        <f t="shared" si="14"/>
        <v>0.01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74641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94.24</v>
      </c>
      <c r="Q7" s="24">
        <v>100</v>
      </c>
      <c r="R7" s="24">
        <v>3060</v>
      </c>
      <c r="S7" s="24">
        <v>6205</v>
      </c>
      <c r="T7" s="24">
        <v>35.43</v>
      </c>
      <c r="U7" s="24">
        <v>175.13</v>
      </c>
      <c r="V7" s="24">
        <v>5805</v>
      </c>
      <c r="W7" s="24">
        <v>17.3</v>
      </c>
      <c r="X7" s="24">
        <v>335.55</v>
      </c>
      <c r="Y7" s="24">
        <v>69.58</v>
      </c>
      <c r="Z7" s="24">
        <v>76.650000000000006</v>
      </c>
      <c r="AA7" s="24">
        <v>80.150000000000006</v>
      </c>
      <c r="AB7" s="24">
        <v>84.22</v>
      </c>
      <c r="AC7" s="24">
        <v>88.28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554.16</v>
      </c>
      <c r="BG7" s="24">
        <v>474.24</v>
      </c>
      <c r="BH7" s="24">
        <v>412.02</v>
      </c>
      <c r="BI7" s="24">
        <v>345.69</v>
      </c>
      <c r="BJ7" s="24">
        <v>305.85000000000002</v>
      </c>
      <c r="BK7" s="24">
        <v>654.91999999999996</v>
      </c>
      <c r="BL7" s="24">
        <v>654.71</v>
      </c>
      <c r="BM7" s="24">
        <v>783.8</v>
      </c>
      <c r="BN7" s="24">
        <v>778.81</v>
      </c>
      <c r="BO7" s="24">
        <v>718.49</v>
      </c>
      <c r="BP7" s="24">
        <v>809.19</v>
      </c>
      <c r="BQ7" s="24">
        <v>64.650000000000006</v>
      </c>
      <c r="BR7" s="24">
        <v>61.69</v>
      </c>
      <c r="BS7" s="24">
        <v>64.239999999999995</v>
      </c>
      <c r="BT7" s="24">
        <v>70.17</v>
      </c>
      <c r="BU7" s="24">
        <v>76.97</v>
      </c>
      <c r="BV7" s="24">
        <v>65.39</v>
      </c>
      <c r="BW7" s="24">
        <v>65.37</v>
      </c>
      <c r="BX7" s="24">
        <v>68.11</v>
      </c>
      <c r="BY7" s="24">
        <v>67.23</v>
      </c>
      <c r="BZ7" s="24">
        <v>61.82</v>
      </c>
      <c r="CA7" s="24">
        <v>57.02</v>
      </c>
      <c r="CB7" s="24">
        <v>150</v>
      </c>
      <c r="CC7" s="24">
        <v>150</v>
      </c>
      <c r="CD7" s="24">
        <v>150</v>
      </c>
      <c r="CE7" s="24">
        <v>150</v>
      </c>
      <c r="CF7" s="24">
        <v>150</v>
      </c>
      <c r="CG7" s="24">
        <v>230.88</v>
      </c>
      <c r="CH7" s="24">
        <v>228.99</v>
      </c>
      <c r="CI7" s="24">
        <v>222.41</v>
      </c>
      <c r="CJ7" s="24">
        <v>228.21</v>
      </c>
      <c r="CK7" s="24">
        <v>246.9</v>
      </c>
      <c r="CL7" s="24">
        <v>273.68</v>
      </c>
      <c r="CM7" s="24">
        <v>61.02</v>
      </c>
      <c r="CN7" s="24">
        <v>61.02</v>
      </c>
      <c r="CO7" s="24">
        <v>61.02</v>
      </c>
      <c r="CP7" s="24">
        <v>58.43</v>
      </c>
      <c r="CQ7" s="24">
        <v>48.58</v>
      </c>
      <c r="CR7" s="24">
        <v>56.72</v>
      </c>
      <c r="CS7" s="24">
        <v>54.06</v>
      </c>
      <c r="CT7" s="24">
        <v>55.26</v>
      </c>
      <c r="CU7" s="24">
        <v>54.54</v>
      </c>
      <c r="CV7" s="24">
        <v>52.9</v>
      </c>
      <c r="CW7" s="24">
        <v>52.55</v>
      </c>
      <c r="CX7" s="24">
        <v>97.08</v>
      </c>
      <c r="CY7" s="24">
        <v>94.27</v>
      </c>
      <c r="CZ7" s="24">
        <v>96.94</v>
      </c>
      <c r="DA7" s="24">
        <v>96.35</v>
      </c>
      <c r="DB7" s="24">
        <v>96.9</v>
      </c>
      <c r="DC7" s="24">
        <v>90.04</v>
      </c>
      <c r="DD7" s="24">
        <v>90.11</v>
      </c>
      <c r="DE7" s="24">
        <v>90.52</v>
      </c>
      <c r="DF7" s="24">
        <v>90.3</v>
      </c>
      <c r="DG7" s="24">
        <v>90.3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0.04</v>
      </c>
      <c r="EK7" s="24">
        <v>0.02</v>
      </c>
      <c r="EL7" s="24">
        <v>0.02</v>
      </c>
      <c r="EM7" s="24">
        <v>0.01</v>
      </c>
      <c r="EN7" s="24">
        <v>0.01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2023-12-12T02:52:44Z</dcterms:created>
  <dcterms:modified xsi:type="dcterms:W3CDTF">2024-01-30T23:57:20Z</dcterms:modified>
  <cp:category/>
</cp:coreProperties>
</file>