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経営比較分析表】2022_074462_47_1718\"/>
    </mc:Choice>
  </mc:AlternateContent>
  <xr:revisionPtr revIDLastSave="0" documentId="13_ncr:1_{2D6E63F6-D25A-410F-9B4A-5D21F9C5B3FC}" xr6:coauthVersionLast="47" xr6:coauthVersionMax="47" xr10:uidLastSave="{00000000-0000-0000-0000-000000000000}"/>
  <workbookProtection workbookAlgorithmName="SHA-512" workbookHashValue="o2yXQNMg/KZlWGhrlm8T/2wLCp23u7F+waEZiClzkz0sSAOlcMqCFPpqzyE0GTTS0uvS3i3AyvW7x9aaCIEy2Q==" workbookSaltValue="gXm7kbfuwht4eHe2zp3uPw==" workbookSpinCount="100000" lockStructure="1"/>
  <bookViews>
    <workbookView xWindow="1170" yWindow="0" windowWidth="13815" windowHeight="162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<sst xmlns="http://schemas.openxmlformats.org/spreadsheetml/2006/main" count="236" uniqueCount="120">
  <si>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</si>
  <si>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</si>
  <si>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</si>
  <si>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</si>
  <si>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</si>
  <si>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</si>
  <si>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</si>
  <si>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</si>
  <si>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</si>
  <si>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</si>
  <si>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</si>
  <si>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</si>
  <si>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</si>
  <si>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</si>
  <si>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</si>
  <si>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</si>
  <si>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</si>
  <si>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</si>
  <si>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</si>
  <si>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</si>
  <si>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</si>
  <si>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</si>
  <si>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</si>
  <si>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</si>
  <si>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</si>
  <si>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</si>
  <si>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</si>
  <si>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</si>
  <si>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</si>
  <si>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</si>
  <si>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</si>
  <si>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</si>
  <si>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</si>
  <si>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</si>
  <si>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</si>
  <si>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</si>
  <si>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</si>
  <si>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</si>
  <si>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</si>
  <si>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</si>
  <si>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</si>
  <si>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</si>
  <si>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</si>
  <si>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</si>
  <si>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</si>
  <si>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</si>
  <si>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</si>
  <si>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</si>
  <si>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</si>
  <si>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</si>
  <si>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</si>
  <si>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</si>
  <si>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</si>
  <si>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</si>
  <si>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</si>
  <si>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</si>
  <si>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</si>
  <si>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</si>
  <si>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</si>
  <si>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</si>
  <si>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</si>
  <si>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</si>
  <si>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</si>
  <si>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</si>
  <si>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</si>
  <si>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</si>
  <si>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</si>
  <si>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</si>
  <si>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</si>
  <si>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</si>
  <si>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</si>
  <si>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</si>
  <si>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</si>
  <si>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</si>
  <si>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</si>
  <si>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</si>
  <si>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</si>
  <si>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</si>
  <si>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</si>
  <si>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</si>
  <si>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</si>
  <si>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</si>
  <si>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</si>
  <si>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</si>
  <si>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</si>
  <si>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</si>
  <si>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</si>
  <si>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</si>
  <si>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</si>
  <si>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</si>
  <si>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</si>
  <si>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</si>
  <si>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</si>
  <si>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</si>
  <si>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</si>
  <si>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</si>
  <si>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</si>
  <si>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</si>
  <si>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</si>
  <si>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</si>
  <si>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</si>
  <si>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</si>
  <si>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</si>
  <si>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</si>
  <si>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</si>
  <si>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</si>
  <si>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</si>
  <si>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</si>
  <si>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</si>
  <si>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</si>
  <si>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</si>
  <si>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</si>
  <si>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</si>
  <si>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</si>
  <si>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</si>
  <si>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</si>
  <si>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</si>
  <si>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近年数値が横ばいとなっており、大きな変動は見られない。処理区域の状況を鑑みると収益が大幅に向上することは難しいため、費用を抑える取り組みが必要である。
④企業債残高対事業規模比率
類似団体と比べかなり高水準となっている。企業債収益向上にかかる取り組みが必要である。
⑤経費回収率
維持管理費用の増加から大きく減少してしまった。汚水処理費を削減刷る必要がある。
⑥汚水処理原価
維持管理費用の増加から原価が大幅に増加してしまった。今年度も修繕費用など維持管理にかかるコストの増加が原因と考えられる。
⑦施設利用率
類似団体平均値を上回っており、施設の利用はある程度適切な規模で行われていると言える。しかし、本村の人口推移を鑑みると今後利用率は減少すると予想されるため、施設規模の検討は必要である。
⑧水洗化率
高い水準で推移しており、取り組みの効果が認められる。</t>
    <rPh sb="1" eb="3">
      <t>シュウエキ</t>
    </rPh>
    <rPh sb="3" eb="4">
      <t>テキ</t>
    </rPh>
    <rPh sb="4" eb="6">
      <t>シュウシ</t>
    </rPh>
    <rPh sb="6" eb="8">
      <t>ヒリツ</t>
    </rPh>
    <rPh sb="9" eb="11">
      <t>キンネン</t>
    </rPh>
    <rPh sb="11" eb="13">
      <t>スウチ</t>
    </rPh>
    <rPh sb="14" eb="15">
      <t>ヨコ</t>
    </rPh>
    <rPh sb="24" eb="25">
      <t>オオ</t>
    </rPh>
    <rPh sb="27" eb="29">
      <t>ヘンドウ</t>
    </rPh>
    <rPh sb="30" eb="31">
      <t>ミ</t>
    </rPh>
    <rPh sb="36" eb="38">
      <t>ショリ</t>
    </rPh>
    <rPh sb="38" eb="40">
      <t>クイキ</t>
    </rPh>
    <rPh sb="41" eb="43">
      <t>ジョウキョウ</t>
    </rPh>
    <rPh sb="44" eb="45">
      <t>カンガ</t>
    </rPh>
    <rPh sb="48" eb="50">
      <t>シュウエキ</t>
    </rPh>
    <rPh sb="51" eb="53">
      <t>オオハバ</t>
    </rPh>
    <rPh sb="54" eb="56">
      <t>コウジョウ</t>
    </rPh>
    <rPh sb="61" eb="62">
      <t>ムズカ</t>
    </rPh>
    <rPh sb="67" eb="69">
      <t>ヒヨウ</t>
    </rPh>
    <rPh sb="70" eb="71">
      <t>オサ</t>
    </rPh>
    <rPh sb="73" eb="74">
      <t>ト</t>
    </rPh>
    <rPh sb="75" eb="76">
      <t>ク</t>
    </rPh>
    <rPh sb="78" eb="80">
      <t>ヒツヨウ</t>
    </rPh>
    <rPh sb="87" eb="89">
      <t>キギョウ</t>
    </rPh>
    <rPh sb="89" eb="90">
      <t>サイ</t>
    </rPh>
    <rPh sb="90" eb="92">
      <t>ザンダカ</t>
    </rPh>
    <rPh sb="92" eb="93">
      <t>タイ</t>
    </rPh>
    <rPh sb="93" eb="95">
      <t>ジギョウ</t>
    </rPh>
    <rPh sb="95" eb="97">
      <t>キボ</t>
    </rPh>
    <rPh sb="97" eb="99">
      <t>ヒリツ</t>
    </rPh>
    <rPh sb="100" eb="102">
      <t>ルイジ</t>
    </rPh>
    <rPh sb="102" eb="104">
      <t>ダンタイ</t>
    </rPh>
    <rPh sb="105" eb="106">
      <t>クラ</t>
    </rPh>
    <rPh sb="110" eb="113">
      <t>コウスイジュン</t>
    </rPh>
    <rPh sb="120" eb="123">
      <t>キギョウサイ</t>
    </rPh>
    <rPh sb="123" eb="125">
      <t>シュウエキ</t>
    </rPh>
    <rPh sb="125" eb="127">
      <t>コウジョウ</t>
    </rPh>
    <rPh sb="131" eb="132">
      <t>ト</t>
    </rPh>
    <rPh sb="133" eb="134">
      <t>ク</t>
    </rPh>
    <rPh sb="136" eb="138">
      <t>ヒツヨウ</t>
    </rPh>
    <rPh sb="145" eb="147">
      <t>ケイヒ</t>
    </rPh>
    <rPh sb="147" eb="149">
      <t>カイシュウ</t>
    </rPh>
    <rPh sb="149" eb="150">
      <t>リツ</t>
    </rPh>
    <rPh sb="151" eb="153">
      <t>イジ</t>
    </rPh>
    <rPh sb="153" eb="155">
      <t>カンリ</t>
    </rPh>
    <rPh sb="155" eb="157">
      <t>ヒヨウ</t>
    </rPh>
    <rPh sb="158" eb="160">
      <t>ゾウカ</t>
    </rPh>
    <rPh sb="162" eb="163">
      <t>オオ</t>
    </rPh>
    <rPh sb="165" eb="167">
      <t>ゲンショウ</t>
    </rPh>
    <rPh sb="174" eb="176">
      <t>オスイ</t>
    </rPh>
    <rPh sb="176" eb="179">
      <t>ショリヒ</t>
    </rPh>
    <rPh sb="180" eb="182">
      <t>サクゲン</t>
    </rPh>
    <rPh sb="182" eb="183">
      <t>ス</t>
    </rPh>
    <rPh sb="184" eb="186">
      <t>ヒツヨウ</t>
    </rPh>
    <rPh sb="193" eb="195">
      <t>オスイ</t>
    </rPh>
    <rPh sb="195" eb="197">
      <t>ショリ</t>
    </rPh>
    <rPh sb="197" eb="199">
      <t>ゲンカ</t>
    </rPh>
    <rPh sb="200" eb="202">
      <t>イジ</t>
    </rPh>
    <rPh sb="202" eb="204">
      <t>カンリ</t>
    </rPh>
    <rPh sb="204" eb="206">
      <t>ヒヨウ</t>
    </rPh>
    <rPh sb="207" eb="209">
      <t>ゾウカ</t>
    </rPh>
    <rPh sb="211" eb="213">
      <t>ゲンカ</t>
    </rPh>
    <rPh sb="214" eb="216">
      <t>オオハバ</t>
    </rPh>
    <rPh sb="217" eb="219">
      <t>ゾウカ</t>
    </rPh>
    <rPh sb="226" eb="228">
      <t>コトシ</t>
    </rPh>
    <rPh sb="228" eb="229">
      <t>ド</t>
    </rPh>
    <rPh sb="230" eb="232">
      <t>シュウゼン</t>
    </rPh>
    <rPh sb="232" eb="234">
      <t>ヒヨウ</t>
    </rPh>
    <rPh sb="236" eb="238">
      <t>イジ</t>
    </rPh>
    <rPh sb="238" eb="240">
      <t>カンリ</t>
    </rPh>
    <rPh sb="248" eb="250">
      <t>ゾウカ</t>
    </rPh>
    <rPh sb="251" eb="253">
      <t>ゲンイン</t>
    </rPh>
    <rPh sb="254" eb="255">
      <t>カンガ</t>
    </rPh>
    <rPh sb="263" eb="265">
      <t>シセツ</t>
    </rPh>
    <rPh sb="265" eb="268">
      <t>リヨウリツ</t>
    </rPh>
    <rPh sb="269" eb="271">
      <t>ルイジ</t>
    </rPh>
    <rPh sb="271" eb="273">
      <t>ダンタイ</t>
    </rPh>
    <rPh sb="273" eb="275">
      <t>ヘイキン</t>
    </rPh>
    <rPh sb="275" eb="276">
      <t>チ</t>
    </rPh>
    <rPh sb="277" eb="279">
      <t>ウワマワ</t>
    </rPh>
    <rPh sb="284" eb="286">
      <t>シセツ</t>
    </rPh>
    <rPh sb="287" eb="289">
      <t>リヨウ</t>
    </rPh>
    <rPh sb="292" eb="294">
      <t>テイド</t>
    </rPh>
    <rPh sb="294" eb="296">
      <t>テキセツ</t>
    </rPh>
    <rPh sb="297" eb="299">
      <t>キボ</t>
    </rPh>
    <rPh sb="300" eb="301">
      <t>オコナ</t>
    </rPh>
    <rPh sb="315" eb="317">
      <t>ホンソン</t>
    </rPh>
    <rPh sb="318" eb="320">
      <t>ジンコウ</t>
    </rPh>
    <rPh sb="320" eb="322">
      <t>スイイ</t>
    </rPh>
    <rPh sb="323" eb="324">
      <t>カンガ</t>
    </rPh>
    <rPh sb="327" eb="329">
      <t>コンゴ</t>
    </rPh>
    <rPh sb="329" eb="332">
      <t>リヨウリツ</t>
    </rPh>
    <rPh sb="333" eb="335">
      <t>ゲンショウ</t>
    </rPh>
    <rPh sb="338" eb="340">
      <t>ヨソウ</t>
    </rPh>
    <rPh sb="346" eb="348">
      <t>シセツ</t>
    </rPh>
    <rPh sb="348" eb="350">
      <t>キボ</t>
    </rPh>
    <rPh sb="351" eb="353">
      <t>ケントウ</t>
    </rPh>
    <rPh sb="354" eb="356">
      <t>ヒツヨウ</t>
    </rPh>
    <phoneticPr fontId="4"/>
  </si>
  <si>
    <t>昨年より一部区域でカメラ点検を実施したため、管路の老朽化についてある程度把握できるようになった。現状に併せて、管路の更新等早めに検討してきたい。</t>
    <rPh sb="0" eb="2">
      <t>サクネン</t>
    </rPh>
    <rPh sb="4" eb="6">
      <t>イチブ</t>
    </rPh>
    <rPh sb="6" eb="8">
      <t>クイキ</t>
    </rPh>
    <rPh sb="12" eb="14">
      <t>テンケン</t>
    </rPh>
    <rPh sb="15" eb="17">
      <t>ジッシ</t>
    </rPh>
    <rPh sb="22" eb="24">
      <t>カンロ</t>
    </rPh>
    <rPh sb="25" eb="28">
      <t>ロウキュウカ</t>
    </rPh>
    <rPh sb="34" eb="36">
      <t>テイド</t>
    </rPh>
    <rPh sb="36" eb="38">
      <t>ハアク</t>
    </rPh>
    <rPh sb="48" eb="50">
      <t>ゲンジョウ</t>
    </rPh>
    <rPh sb="51" eb="52">
      <t>アワ</t>
    </rPh>
    <rPh sb="55" eb="57">
      <t>カンロ</t>
    </rPh>
    <rPh sb="58" eb="60">
      <t>コウシン</t>
    </rPh>
    <rPh sb="60" eb="61">
      <t>トウ</t>
    </rPh>
    <rPh sb="61" eb="62">
      <t>ハヤ</t>
    </rPh>
    <rPh sb="64" eb="66">
      <t>ケントウ</t>
    </rPh>
    <phoneticPr fontId="4"/>
  </si>
  <si>
    <t>処理施設の更新時期が近く、大型の設備も修繕が必要になってきているため、計画的な更新が求められる。全体的に収益の増加は大変厳しい状況であるため、費用の削減や管理・運営の効率化について検討が必要である。</t>
    <rPh sb="0" eb="2">
      <t>ショリ</t>
    </rPh>
    <rPh sb="2" eb="4">
      <t>シセツ</t>
    </rPh>
    <rPh sb="5" eb="7">
      <t>コウシン</t>
    </rPh>
    <rPh sb="7" eb="9">
      <t>ジキ</t>
    </rPh>
    <rPh sb="10" eb="11">
      <t>チカ</t>
    </rPh>
    <rPh sb="13" eb="15">
      <t>オオガタ</t>
    </rPh>
    <rPh sb="16" eb="18">
      <t>セツビ</t>
    </rPh>
    <rPh sb="19" eb="21">
      <t>シュウゼン</t>
    </rPh>
    <rPh sb="22" eb="24">
      <t>ヒツヨウ</t>
    </rPh>
    <rPh sb="35" eb="37">
      <t>ケイカク</t>
    </rPh>
    <rPh sb="37" eb="38">
      <t>テキ</t>
    </rPh>
    <rPh sb="39" eb="41">
      <t>コウシン</t>
    </rPh>
    <rPh sb="42" eb="43">
      <t>モト</t>
    </rPh>
    <rPh sb="48" eb="51">
      <t>ゼンタイテキ</t>
    </rPh>
    <rPh sb="52" eb="54">
      <t>シュウエキ</t>
    </rPh>
    <rPh sb="55" eb="57">
      <t>ゾウカ</t>
    </rPh>
    <rPh sb="58" eb="60">
      <t>タイヘン</t>
    </rPh>
    <rPh sb="60" eb="61">
      <t>キビ</t>
    </rPh>
    <rPh sb="63" eb="65">
      <t>ジョウキョウ</t>
    </rPh>
    <rPh sb="71" eb="73">
      <t>ヒヨウ</t>
    </rPh>
    <rPh sb="74" eb="76">
      <t>サクゲン</t>
    </rPh>
    <rPh sb="77" eb="79">
      <t>カンリ</t>
    </rPh>
    <rPh sb="80" eb="82">
      <t>ウンエイ</t>
    </rPh>
    <rPh sb="83" eb="86">
      <t>コウリツカ</t>
    </rPh>
    <rPh sb="90" eb="92">
      <t>ケントウ</t>
    </rPh>
    <rPh sb="93" eb="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</si>
</sst>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6C-4F2E-A154-995E0AF09D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0.25</c:v>
                </c:pt>
                <c:pt idx="3">
                  <c:v>0.05</c:v>
                </c:pt>
                <c:pt idx="4">
                  <c:v>0.03</c:v>
                </c:pt>
              </c:numCache>
            </c:numRef>
          </c:val>
          <c:smooth val="0"/>
          <c:extLst>
            <c:ext xmlns:c16="http://schemas.microsoft.com/office/drawing/2014/chart" uri="{C3380CC4-5D6E-409C-BE32-E72D297353CC}">
              <c16:uniqueId val="{00000001-6A6C-4F2E-A154-995E0AF09D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90.85</c:v>
                </c:pt>
                <c:pt idx="1">
                  <c:v>80.489999999999995</c:v>
                </c:pt>
                <c:pt idx="2">
                  <c:v>80.489999999999995</c:v>
                </c:pt>
                <c:pt idx="3">
                  <c:v>73.17</c:v>
                </c:pt>
                <c:pt idx="4">
                  <c:v>67.069999999999993</c:v>
                </c:pt>
              </c:numCache>
            </c:numRef>
          </c:val>
          <c:extLst>
            <c:ext xmlns:c16="http://schemas.microsoft.com/office/drawing/2014/chart" uri="{C3380CC4-5D6E-409C-BE32-E72D297353CC}">
              <c16:uniqueId val="{00000000-7E21-43F2-A664-BEC3F4778F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50.14</c:v>
                </c:pt>
                <c:pt idx="2">
                  <c:v>54.83</c:v>
                </c:pt>
                <c:pt idx="3">
                  <c:v>66.53</c:v>
                </c:pt>
                <c:pt idx="4">
                  <c:v>52.35</c:v>
                </c:pt>
              </c:numCache>
            </c:numRef>
          </c:val>
          <c:smooth val="0"/>
          <c:extLst>
            <c:ext xmlns:c16="http://schemas.microsoft.com/office/drawing/2014/chart" uri="{C3380CC4-5D6E-409C-BE32-E72D297353CC}">
              <c16:uniqueId val="{00000001-7E21-43F2-A664-BEC3F4778F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84.69</c:v>
                </c:pt>
                <c:pt idx="1">
                  <c:v>82.69</c:v>
                </c:pt>
                <c:pt idx="2">
                  <c:v>95.39</c:v>
                </c:pt>
                <c:pt idx="3">
                  <c:v>94.07</c:v>
                </c:pt>
                <c:pt idx="4">
                  <c:v>78.09</c:v>
                </c:pt>
              </c:numCache>
            </c:numRef>
          </c:val>
          <c:extLst>
            <c:ext xmlns:c16="http://schemas.microsoft.com/office/drawing/2014/chart" uri="{C3380CC4-5D6E-409C-BE32-E72D297353CC}">
              <c16:uniqueId val="{00000000-A15E-45C4-B354-23BD5A4552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84.98</c:v>
                </c:pt>
                <c:pt idx="2">
                  <c:v>84.7</c:v>
                </c:pt>
                <c:pt idx="3">
                  <c:v>84.67</c:v>
                </c:pt>
                <c:pt idx="4">
                  <c:v>84.39</c:v>
                </c:pt>
              </c:numCache>
            </c:numRef>
          </c:val>
          <c:smooth val="0"/>
          <c:extLst>
            <c:ext xmlns:c16="http://schemas.microsoft.com/office/drawing/2014/chart" uri="{C3380CC4-5D6E-409C-BE32-E72D297353CC}">
              <c16:uniqueId val="{00000001-A15E-45C4-B354-23BD5A4552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42.78</c:v>
                </c:pt>
                <c:pt idx="1">
                  <c:v>44.7</c:v>
                </c:pt>
                <c:pt idx="2">
                  <c:v>58.93</c:v>
                </c:pt>
                <c:pt idx="3">
                  <c:v>56.83</c:v>
                </c:pt>
                <c:pt idx="4">
                  <c:v>82.11</c:v>
                </c:pt>
              </c:numCache>
            </c:numRef>
          </c:val>
          <c:extLst>
            <c:ext xmlns:c16="http://schemas.microsoft.com/office/drawing/2014/chart" uri="{C3380CC4-5D6E-409C-BE32-E72D297353CC}">
              <c16:uniqueId val="{00000000-1EBD-4950-9265-A5162ADC78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BD-4950-9265-A5162ADC78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B-4F91-AA69-C019CEF32B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B-4F91-AA69-C019CEF32B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F-4ECF-BD72-E11AA74814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F-4ECF-BD72-E11AA74814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9-46F3-BA65-0F02145079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9-46F3-BA65-0F02145079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F-419E-8EF2-3E0C806B76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F-419E-8EF2-3E0C806B76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4756.8</c:v>
                </c:pt>
                <c:pt idx="3" formatCode="#,##0.00;&quot;△&quot;#,##0.00;&quot;-&quot;">
                  <c:v>4300.6000000000004</c:v>
                </c:pt>
                <c:pt idx="4" formatCode="#,##0.00;&quot;△&quot;#,##0.00;&quot;-&quot;">
                  <c:v>3971.46</c:v>
                </c:pt>
              </c:numCache>
            </c:numRef>
          </c:val>
          <c:extLst>
            <c:ext xmlns:c16="http://schemas.microsoft.com/office/drawing/2014/chart" uri="{C3380CC4-5D6E-409C-BE32-E72D297353CC}">
              <c16:uniqueId val="{00000000-0846-48AA-879B-A49A7E0CD2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826.83</c:v>
                </c:pt>
                <c:pt idx="2">
                  <c:v>867.83</c:v>
                </c:pt>
                <c:pt idx="3">
                  <c:v>791.76</c:v>
                </c:pt>
                <c:pt idx="4">
                  <c:v>900.82</c:v>
                </c:pt>
              </c:numCache>
            </c:numRef>
          </c:val>
          <c:smooth val="0"/>
          <c:extLst>
            <c:ext xmlns:c16="http://schemas.microsoft.com/office/drawing/2014/chart" uri="{C3380CC4-5D6E-409C-BE32-E72D297353CC}">
              <c16:uniqueId val="{00000001-0846-48AA-879B-A49A7E0CD2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36.450000000000003</c:v>
                </c:pt>
                <c:pt idx="1">
                  <c:v>38.51</c:v>
                </c:pt>
                <c:pt idx="2">
                  <c:v>19.59</c:v>
                </c:pt>
                <c:pt idx="3">
                  <c:v>24.63</c:v>
                </c:pt>
                <c:pt idx="4">
                  <c:v>20.81</c:v>
                </c:pt>
              </c:numCache>
            </c:numRef>
          </c:val>
          <c:extLst>
            <c:ext xmlns:c16="http://schemas.microsoft.com/office/drawing/2014/chart" uri="{C3380CC4-5D6E-409C-BE32-E72D297353CC}">
              <c16:uniqueId val="{00000000-EF19-4BE0-9335-3F013EC894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57.31</c:v>
                </c:pt>
                <c:pt idx="2">
                  <c:v>57.08</c:v>
                </c:pt>
                <c:pt idx="3">
                  <c:v>56.26</c:v>
                </c:pt>
                <c:pt idx="4">
                  <c:v>52.94</c:v>
                </c:pt>
              </c:numCache>
            </c:numRef>
          </c:val>
          <c:smooth val="0"/>
          <c:extLst>
            <c:ext xmlns:c16="http://schemas.microsoft.com/office/drawing/2014/chart" uri="{C3380CC4-5D6E-409C-BE32-E72D297353CC}">
              <c16:uniqueId val="{00000001-EF19-4BE0-9335-3F013EC894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538.4</c:v>
                </c:pt>
                <c:pt idx="1">
                  <c:v>520.76</c:v>
                </c:pt>
                <c:pt idx="2">
                  <c:v>1017.7</c:v>
                </c:pt>
                <c:pt idx="3">
                  <c:v>820.45</c:v>
                </c:pt>
                <c:pt idx="4">
                  <c:v>920.5</c:v>
                </c:pt>
              </c:numCache>
            </c:numRef>
          </c:val>
          <c:extLst>
            <c:ext xmlns:c16="http://schemas.microsoft.com/office/drawing/2014/chart" uri="{C3380CC4-5D6E-409C-BE32-E72D297353CC}">
              <c16:uniqueId val="{00000000-FF17-48B9-A02A-7D42C9BC41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F17-48B9-A02A-7D42C9BC41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V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昭和村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1142</v>
      </c>
      <c r="AM8" s="55"/>
      <c r="AN8" s="55"/>
      <c r="AO8" s="55"/>
      <c r="AP8" s="55"/>
      <c r="AQ8" s="55"/>
      <c r="AR8" s="55"/>
      <c r="AS8" s="55"/>
      <c r="AT8" s="54">
        <f>データ!T6</f>
        <v>209.46</v>
      </c>
      <c r="AU8" s="54"/>
      <c r="AV8" s="54"/>
      <c r="AW8" s="54"/>
      <c r="AX8" s="54"/>
      <c r="AY8" s="54"/>
      <c r="AZ8" s="54"/>
      <c r="BA8" s="54"/>
      <c r="BB8" s="54">
        <f>データ!U6</f>
        <v>5.45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34.31</v>
      </c>
      <c r="Q10" s="54"/>
      <c r="R10" s="54"/>
      <c r="S10" s="54"/>
      <c r="T10" s="54"/>
      <c r="U10" s="54"/>
      <c r="V10" s="54"/>
      <c r="W10" s="54">
        <f>データ!Q6</f>
        <v>70.17</v>
      </c>
      <c r="X10" s="54"/>
      <c r="Y10" s="54"/>
      <c r="Z10" s="54"/>
      <c r="AA10" s="54"/>
      <c r="AB10" s="54"/>
      <c r="AC10" s="54"/>
      <c r="AD10" s="55">
        <f>データ!R6</f>
        <v>3240</v>
      </c>
      <c r="AE10" s="55"/>
      <c r="AF10" s="55"/>
      <c r="AG10" s="55"/>
      <c r="AH10" s="55"/>
      <c r="AI10" s="55"/>
      <c r="AJ10" s="55"/>
      <c r="AK10" s="2"/>
      <c r="AL10" s="55">
        <f>データ!V6</f>
        <v>388</v>
      </c>
      <c r="AM10" s="55"/>
      <c r="AN10" s="55"/>
      <c r="AO10" s="55"/>
      <c r="AP10" s="55"/>
      <c r="AQ10" s="55"/>
      <c r="AR10" s="55"/>
      <c r="AS10" s="55"/>
      <c r="AT10" s="54">
        <f>データ!W6</f>
        <v>0.79</v>
      </c>
      <c r="AU10" s="54"/>
      <c r="AV10" s="54"/>
      <c r="AW10" s="54"/>
      <c r="AX10" s="54"/>
      <c r="AY10" s="54"/>
      <c r="AZ10" s="54"/>
      <c r="BA10" s="54"/>
      <c r="BB10" s="54">
        <f>データ!X6</f>
        <v>491.14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TTjiDwFb9UgK858PJN4Z+0xa/Pwztkb6o1na/lOxNGuR6ZcKjNNyIh/BBYqRKouB7CVDpD80NlcxYrFCuJl7og==" saltValue="mST0tF3nQxclNwwunf7+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74462</v>
      </c>
      <c r="D6" s="19">
        <f t="shared" si="3"/>
        <v>47</v>
      </c>
      <c r="E6" s="19">
        <f t="shared" si="3"/>
        <v>17</v>
      </c>
      <c r="F6" s="19">
        <f t="shared" si="3"/>
        <v>5</v>
      </c>
      <c r="G6" s="19">
        <f t="shared" si="3"/>
        <v>0</v>
      </c>
      <c r="H6" s="19" t="str">
        <f t="shared" si="3"/>
        <v>福島県　昭和村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34.31</v>
      </c>
      <c r="Q6" s="20">
        <f t="shared" si="3"/>
        <v>70.17</v>
      </c>
      <c r="R6" s="20">
        <f t="shared" si="3"/>
        <v>3240</v>
      </c>
      <c r="S6" s="20">
        <f t="shared" si="3"/>
        <v>1142</v>
      </c>
      <c r="T6" s="20">
        <f t="shared" si="3"/>
        <v>209.46</v>
      </c>
      <c r="U6" s="20">
        <f t="shared" si="3"/>
        <v>5.45</v>
      </c>
      <c r="V6" s="20">
        <f t="shared" si="3"/>
        <v>388</v>
      </c>
      <c r="W6" s="20">
        <f t="shared" si="3"/>
        <v>0.79</v>
      </c>
      <c r="X6" s="20">
        <f t="shared" si="3"/>
        <v>491.14</v>
      </c>
      <c r="Y6" s="21">
        <f>IF(Y7="",NA(),Y7)</f>
        <v>42.78</v>
      </c>
      <c r="Z6" s="21">
        <f t="shared" ref="Z6:AH6" si="4">IF(Z7="",NA(),Z7)</f>
        <v>44.7</v>
      </c>
      <c r="AA6" s="21">
        <f t="shared" si="4"/>
        <v>58.93</v>
      </c>
      <c r="AB6" s="21">
        <f t="shared" si="4"/>
        <v>56.83</v>
      </c>
      <c r="AC6" s="21">
        <f t="shared" si="4"/>
        <v>82.11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4756.8</v>
      </c>
      <c r="BI6" s="21">
        <f t="shared" si="7"/>
        <v>4300.6000000000004</v>
      </c>
      <c r="BJ6" s="21">
        <f t="shared" si="7"/>
        <v>3971.46</v>
      </c>
      <c r="BK6" s="21">
        <f t="shared" si="7"/>
        <v>713.28</v>
      </c>
      <c r="BL6" s="21">
        <f t="shared" si="7"/>
        <v>826.83</v>
      </c>
      <c r="BM6" s="21">
        <f t="shared" si="7"/>
        <v>867.83</v>
      </c>
      <c r="BN6" s="21">
        <f t="shared" si="7"/>
        <v>791.76</v>
      </c>
      <c r="BO6" s="21">
        <f t="shared" si="7"/>
        <v>900.82</v>
      </c>
      <c r="BP6" s="20" t="str">
        <f>IF(BP7="","",IF(BP7="-","【-】","【"&amp;SUBSTITUTE(TEXT(BP7,"#,##0.00"),"-","△")&amp;"】"))</f>
        <v>【809.19】</v>
      </c>
      <c r="BQ6" s="21">
        <f>IF(BQ7="",NA(),BQ7)</f>
        <v>36.450000000000003</v>
      </c>
      <c r="BR6" s="21">
        <f t="shared" ref="BR6:BZ6" si="8">IF(BR7="",NA(),BR7)</f>
        <v>38.51</v>
      </c>
      <c r="BS6" s="21">
        <f t="shared" si="8"/>
        <v>19.59</v>
      </c>
      <c r="BT6" s="21">
        <f t="shared" si="8"/>
        <v>24.63</v>
      </c>
      <c r="BU6" s="21">
        <f t="shared" si="8"/>
        <v>20.81</v>
      </c>
      <c r="BV6" s="21">
        <f t="shared" si="8"/>
        <v>40.75</v>
      </c>
      <c r="BW6" s="21">
        <f t="shared" si="8"/>
        <v>57.31</v>
      </c>
      <c r="BX6" s="21">
        <f t="shared" si="8"/>
        <v>57.08</v>
      </c>
      <c r="BY6" s="21">
        <f t="shared" si="8"/>
        <v>56.26</v>
      </c>
      <c r="BZ6" s="21">
        <f t="shared" si="8"/>
        <v>52.94</v>
      </c>
      <c r="CA6" s="20" t="str">
        <f>IF(CA7="","",IF(CA7="-","【-】","【"&amp;SUBSTITUTE(TEXT(CA7,"#,##0.00"),"-","△")&amp;"】"))</f>
        <v>【57.02】</v>
      </c>
      <c r="CB6" s="21">
        <f>IF(CB7="",NA(),CB7)</f>
        <v>538.4</v>
      </c>
      <c r="CC6" s="21">
        <f t="shared" ref="CC6:CK6" si="9">IF(CC7="",NA(),CC7)</f>
        <v>520.76</v>
      </c>
      <c r="CD6" s="21">
        <f t="shared" si="9"/>
        <v>1017.7</v>
      </c>
      <c r="CE6" s="21">
        <f t="shared" si="9"/>
        <v>820.45</v>
      </c>
      <c r="CF6" s="21">
        <f t="shared" si="9"/>
        <v>920.5</v>
      </c>
      <c r="CG6" s="21">
        <f t="shared" si="9"/>
        <v>311.70999999999998</v>
      </c>
      <c r="CH6" s="21">
        <f t="shared" si="9"/>
        <v>273.52</v>
      </c>
      <c r="CI6" s="21">
        <f t="shared" si="9"/>
        <v>274.99</v>
      </c>
      <c r="CJ6" s="21">
        <f t="shared" si="9"/>
        <v>282.08999999999997</v>
      </c>
      <c r="CK6" s="21">
        <f t="shared" si="9"/>
        <v>303.27999999999997</v>
      </c>
      <c r="CL6" s="20" t="str">
        <f>IF(CL7="","",IF(CL7="-","【-】","【"&amp;SUBSTITUTE(TEXT(CL7,"#,##0.00"),"-","△")&amp;"】"))</f>
        <v>【273.68】</v>
      </c>
      <c r="CM6" s="21">
        <f>IF(CM7="",NA(),CM7)</f>
        <v>90.85</v>
      </c>
      <c r="CN6" s="21">
        <f t="shared" ref="CN6:CV6" si="10">IF(CN7="",NA(),CN7)</f>
        <v>80.489999999999995</v>
      </c>
      <c r="CO6" s="21">
        <f t="shared" si="10"/>
        <v>80.489999999999995</v>
      </c>
      <c r="CP6" s="21">
        <f t="shared" si="10"/>
        <v>73.17</v>
      </c>
      <c r="CQ6" s="21">
        <f t="shared" si="10"/>
        <v>67.069999999999993</v>
      </c>
      <c r="CR6" s="21">
        <f t="shared" si="10"/>
        <v>43.38</v>
      </c>
      <c r="CS6" s="21">
        <f t="shared" si="10"/>
        <v>50.14</v>
      </c>
      <c r="CT6" s="21">
        <f t="shared" si="10"/>
        <v>54.83</v>
      </c>
      <c r="CU6" s="21">
        <f t="shared" si="10"/>
        <v>66.53</v>
      </c>
      <c r="CV6" s="21">
        <f t="shared" si="10"/>
        <v>52.35</v>
      </c>
      <c r="CW6" s="20" t="str">
        <f>IF(CW7="","",IF(CW7="-","【-】","【"&amp;SUBSTITUTE(TEXT(CW7,"#,##0.00"),"-","△")&amp;"】"))</f>
        <v>【52.55】</v>
      </c>
      <c r="CX6" s="21">
        <f>IF(CX7="",NA(),CX7)</f>
        <v>84.69</v>
      </c>
      <c r="CY6" s="21">
        <f t="shared" ref="CY6:DG6" si="11">IF(CY7="",NA(),CY7)</f>
        <v>82.69</v>
      </c>
      <c r="CZ6" s="21">
        <f t="shared" si="11"/>
        <v>95.39</v>
      </c>
      <c r="DA6" s="21">
        <f t="shared" si="11"/>
        <v>94.07</v>
      </c>
      <c r="DB6" s="21">
        <f t="shared" si="11"/>
        <v>78.09</v>
      </c>
      <c r="DC6" s="21">
        <f t="shared" si="11"/>
        <v>62.02</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74462</v>
      </c>
      <c r="D7" s="23">
        <v>47</v>
      </c>
      <c r="E7" s="23">
        <v>17</v>
      </c>
      <c r="F7" s="23">
        <v>5</v>
      </c>
      <c r="G7" s="23">
        <v>0</v>
      </c>
      <c r="H7" s="23" t="s">
        <v>99</v>
      </c>
      <c r="I7" s="23" t="s">
        <v>100</v>
      </c>
      <c r="J7" s="23" t="s">
        <v>101</v>
      </c>
      <c r="K7" s="23" t="s">
        <v>102</v>
      </c>
      <c r="L7" s="23" t="s">
        <v>103</v>
      </c>
      <c r="M7" s="23" t="s">
        <v>104</v>
      </c>
      <c r="N7" s="24" t="s">
        <v>105</v>
      </c>
      <c r="O7" s="24" t="s">
        <v>106</v>
      </c>
      <c r="P7" s="24">
        <v>34.31</v>
      </c>
      <c r="Q7" s="24">
        <v>70.17</v>
      </c>
      <c r="R7" s="24">
        <v>3240</v>
      </c>
      <c r="S7" s="24">
        <v>1142</v>
      </c>
      <c r="T7" s="24">
        <v>209.46</v>
      </c>
      <c r="U7" s="24">
        <v>5.45</v>
      </c>
      <c r="V7" s="24">
        <v>388</v>
      </c>
      <c r="W7" s="24">
        <v>0.79</v>
      </c>
      <c r="X7" s="24">
        <v>491.14</v>
      </c>
      <c r="Y7" s="24">
        <v>42.78</v>
      </c>
      <c r="Z7" s="24">
        <v>44.7</v>
      </c>
      <c r="AA7" s="24">
        <v>58.93</v>
      </c>
      <c r="AB7" s="24">
        <v>56.83</v>
      </c>
      <c r="AC7" s="24">
        <v>82.11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4756.8</v>
      </c>
      <c r="BI7" s="24">
        <v>4300.6000000000004</v>
      </c>
      <c r="BJ7" s="24">
        <v>3971.46</v>
      </c>
      <c r="BK7" s="24">
        <v>713.28</v>
      </c>
      <c r="BL7" s="24">
        <v>826.83</v>
      </c>
      <c r="BM7" s="24">
        <v>867.83</v>
      </c>
      <c r="BN7" s="24">
        <v>791.76</v>
      </c>
      <c r="BO7" s="24">
        <v>900.82</v>
      </c>
      <c r="BP7" s="24">
        <v>809.19</v>
      </c>
      <c r="BQ7" s="24">
        <v>36.450000000000003</v>
      </c>
      <c r="BR7" s="24">
        <v>38.51</v>
      </c>
      <c r="BS7" s="24">
        <v>19.59</v>
      </c>
      <c r="BT7" s="24">
        <v>24.63</v>
      </c>
      <c r="BU7" s="24">
        <v>20.81</v>
      </c>
      <c r="BV7" s="24">
        <v>40.75</v>
      </c>
      <c r="BW7" s="24">
        <v>57.31</v>
      </c>
      <c r="BX7" s="24">
        <v>57.08</v>
      </c>
      <c r="BY7" s="24">
        <v>56.26</v>
      </c>
      <c r="BZ7" s="24">
        <v>52.94</v>
      </c>
      <c r="CA7" s="24">
        <v>57.02</v>
      </c>
      <c r="CB7" s="24">
        <v>538.4</v>
      </c>
      <c r="CC7" s="24">
        <v>520.76</v>
      </c>
      <c r="CD7" s="24">
        <v>1017.7</v>
      </c>
      <c r="CE7" s="24">
        <v>820.45</v>
      </c>
      <c r="CF7" s="24">
        <v>920.5</v>
      </c>
      <c r="CG7" s="24">
        <v>311.70999999999998</v>
      </c>
      <c r="CH7" s="24">
        <v>273.52</v>
      </c>
      <c r="CI7" s="24">
        <v>274.99</v>
      </c>
      <c r="CJ7" s="24">
        <v>282.08999999999997</v>
      </c>
      <c r="CK7" s="24">
        <v>303.27999999999997</v>
      </c>
      <c r="CL7" s="24">
        <v>273.68</v>
      </c>
      <c r="CM7" s="24">
        <v>90.85</v>
      </c>
      <c r="CN7" s="24">
        <v>80.489999999999995</v>
      </c>
      <c r="CO7" s="24">
        <v>80.489999999999995</v>
      </c>
      <c r="CP7" s="24">
        <v>73.17</v>
      </c>
      <c r="CQ7" s="24">
        <v>67.069999999999993</v>
      </c>
      <c r="CR7" s="24">
        <v>43.38</v>
      </c>
      <c r="CS7" s="24">
        <v>50.14</v>
      </c>
      <c r="CT7" s="24">
        <v>54.83</v>
      </c>
      <c r="CU7" s="24">
        <v>66.53</v>
      </c>
      <c r="CV7" s="24">
        <v>52.35</v>
      </c>
      <c r="CW7" s="24">
        <v>52.55</v>
      </c>
      <c r="CX7" s="24">
        <v>84.69</v>
      </c>
      <c r="CY7" s="24">
        <v>82.69</v>
      </c>
      <c r="CZ7" s="24">
        <v>95.39</v>
      </c>
      <c r="DA7" s="24">
        <v>94.07</v>
      </c>
      <c r="DB7" s="24">
        <v>78.09</v>
      </c>
      <c r="DC7" s="24">
        <v>62.02</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