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004_産業建設課\02_建設係\F91_決算統計（地方公営企業決算統計）\R05（R04年度分）\g経営比較分析表\提出物\"/>
    </mc:Choice>
  </mc:AlternateContent>
  <xr:revisionPtr revIDLastSave="0" documentId="13_ncr:1_{A7D83278-DA87-4E0B-99F9-2994246A7BF3}" xr6:coauthVersionLast="45" xr6:coauthVersionMax="45" xr10:uidLastSave="{00000000-0000-0000-0000-000000000000}"/>
  <workbookProtection workbookAlgorithmName="SHA-512" workbookHashValue="qH/3bvBXZordDWxSgXve1snrtJhO/ZAYR3JOoR6578q1EDiObgpjX9oVmhbCRBxCPRzlSs6DoeJ0KgIFpWJLtA==" workbookSaltValue="duxQhSqyEV2AynWm1zYF5g==" workbookSpinCount="100000" lockStructure="1"/>
  <bookViews>
    <workbookView xWindow="18600" yWindow="225" windowWidth="19185" windowHeight="15705"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O6" i="5"/>
  <c r="I10" i="4" s="1"/>
  <c r="N6" i="5"/>
  <c r="B10" i="4" s="1"/>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L10" i="4"/>
  <c r="P10" i="4"/>
  <c r="AL8" i="4"/>
  <c r="AD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<sst xmlns="http://schemas.openxmlformats.org/spreadsheetml/2006/main" count="236" uniqueCount="121">
  <si>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</si>
  <si>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</si>
  <si>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</si>
  <si>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</si>
  <si>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</si>
  <si>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</si>
  <si>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</si>
  <si>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</si>
  <si>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</si>
  <si>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</si>
  <si>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</si>
  <si>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</si>
  <si>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</si>
  <si>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</si>
  <si>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</si>
  <si>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</si>
  <si>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</si>
  <si>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</si>
  <si>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</si>
  <si>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</si>
  <si>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</si>
  <si>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</si>
  <si>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</si>
  <si>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</si>
  <si>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</si>
  <si>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</si>
  <si>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</si>
  <si>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</si>
  <si>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</si>
  <si>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</si>
  <si>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</si>
  <si>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</si>
  <si>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</si>
  <si>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</si>
  <si>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</si>
  <si>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</si>
  <si>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</si>
  <si>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</si>
  <si>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</si>
  <si>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</si>
  <si>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</si>
  <si>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</si>
  <si>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</si>
  <si>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</si>
  <si>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</si>
  <si>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</si>
  <si>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</si>
  <si>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</si>
  <si>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</si>
  <si>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</si>
  <si>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</si>
  <si>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</si>
  <si>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</si>
  <si>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</si>
  <si>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</si>
  <si>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</si>
  <si>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</si>
  <si>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</si>
  <si>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</si>
  <si>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</si>
  <si>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</si>
  <si>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</si>
  <si>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</si>
  <si>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</si>
  <si>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</si>
  <si>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</si>
  <si>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</si>
  <si>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</si>
  <si>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</si>
  <si>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</si>
  <si>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</si>
  <si>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</si>
  <si>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</si>
  <si>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</si>
  <si>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</si>
  <si>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</si>
  <si>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</si>
  <si>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</si>
  <si>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</si>
  <si>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</si>
  <si>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</si>
  <si>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</si>
  <si>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</si>
  <si>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</si>
  <si>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</si>
  <si>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</si>
  <si>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</si>
  <si>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</si>
  <si>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</si>
  <si>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</si>
  <si>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</si>
  <si>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</si>
  <si>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</si>
  <si>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</si>
  <si>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</si>
  <si>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</si>
  <si>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</si>
  <si>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</si>
  <si>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</si>
  <si>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三島町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</si>
  <si>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</si>
  <si>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</si>
  <si>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</si>
  <si>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</si>
  <si>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</si>
  <si>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</si>
  <si>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</si>
  <si>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</si>
  <si>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</si>
  <si>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</si>
  <si>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</si>
  <si>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</si>
  <si>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</si>
  <si>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</si>
  <si>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</si>
  <si>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</si>
  <si>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</si>
  <si>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</si>
  <si>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　近年は横ばいである。
④　近年は横ばいである。
⑤　近年は横ばいである。
⑥　近年は横ばいである。
⑦　近年は横ばいである。
⑧　近年は横ばいである。
　以上のことから、経営は比較的安定しているといえる。しかし、農業集落排水は処理区域内人口が少なく有収水量も少ないため、汚水処理原価が高い傾向にあるといえる。</t>
    <phoneticPr fontId="4"/>
  </si>
  <si>
    <t>　農業集落排水の管渠については、法定耐用年数が経過するまで期間があるため、計画的な更新が必要な時期は未定である。</t>
    <phoneticPr fontId="4"/>
  </si>
  <si>
    <t>　農業集落排水は類似団体に近い経営ができているといえる。今後は、より健全・効率的な経営のために汚水処理費の削減に努めることが必要である。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</si>
</sst>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6F-4CFC-88E0-3C2C555E92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F6F-4CFC-88E0-3C2C555E92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33.6</c:v>
                </c:pt>
                <c:pt idx="1">
                  <c:v>33.33</c:v>
                </c:pt>
                <c:pt idx="2">
                  <c:v>33.07</c:v>
                </c:pt>
                <c:pt idx="3">
                  <c:v>32.28</c:v>
                </c:pt>
                <c:pt idx="4">
                  <c:v>34.39</c:v>
                </c:pt>
              </c:numCache>
            </c:numRef>
          </c:val>
          <c:extLst>
            <c:ext xmlns:c16="http://schemas.microsoft.com/office/drawing/2014/chart" uri="{C3380CC4-5D6E-409C-BE32-E72D297353CC}">
              <c16:uniqueId val="{00000000-80D6-408A-813F-B9ED80E385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80D6-408A-813F-B9ED80E385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93.21</c:v>
                </c:pt>
                <c:pt idx="1">
                  <c:v>92.7</c:v>
                </c:pt>
                <c:pt idx="2">
                  <c:v>93.66</c:v>
                </c:pt>
                <c:pt idx="3">
                  <c:v>95.88</c:v>
                </c:pt>
                <c:pt idx="4">
                  <c:v>95.56</c:v>
                </c:pt>
              </c:numCache>
            </c:numRef>
          </c:val>
          <c:extLst>
            <c:ext xmlns:c16="http://schemas.microsoft.com/office/drawing/2014/chart" uri="{C3380CC4-5D6E-409C-BE32-E72D297353CC}">
              <c16:uniqueId val="{00000000-712A-4DA3-9CCD-B760C9A0236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712A-4DA3-9CCD-B760C9A0236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99.86</c:v>
                </c:pt>
                <c:pt idx="1">
                  <c:v>98.15</c:v>
                </c:pt>
                <c:pt idx="2">
                  <c:v>86.79</c:v>
                </c:pt>
                <c:pt idx="3">
                  <c:v>104.51</c:v>
                </c:pt>
                <c:pt idx="4">
                  <c:v>75</c:v>
                </c:pt>
              </c:numCache>
            </c:numRef>
          </c:val>
          <c:extLst>
            <c:ext xmlns:c16="http://schemas.microsoft.com/office/drawing/2014/chart" uri="{C3380CC4-5D6E-409C-BE32-E72D297353CC}">
              <c16:uniqueId val="{00000000-34FE-447C-9595-727FA16BFC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FE-447C-9595-727FA16BFC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81-4E54-A02E-520B16C6DD3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81-4E54-A02E-520B16C6DD3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ED4-461A-A478-3EAFC8729C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D4-461A-A478-3EAFC8729C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2F-463D-AE2F-1606A323F1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2F-463D-AE2F-1606A323F1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53-4612-BACA-329BBFF8C5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53-4612-BACA-329BBFF8C5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CB-42B0-8D6D-D607063A5C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8CB-42B0-8D6D-D607063A5C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86.41</c:v>
                </c:pt>
                <c:pt idx="1">
                  <c:v>114.29</c:v>
                </c:pt>
                <c:pt idx="2">
                  <c:v>90.83</c:v>
                </c:pt>
                <c:pt idx="3">
                  <c:v>111.8</c:v>
                </c:pt>
                <c:pt idx="4">
                  <c:v>52.29</c:v>
                </c:pt>
              </c:numCache>
            </c:numRef>
          </c:val>
          <c:extLst>
            <c:ext xmlns:c16="http://schemas.microsoft.com/office/drawing/2014/chart" uri="{C3380CC4-5D6E-409C-BE32-E72D297353CC}">
              <c16:uniqueId val="{00000000-46A7-45DF-8CEF-C9592774424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6A7-45DF-8CEF-C9592774424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335.46</c:v>
                </c:pt>
                <c:pt idx="1">
                  <c:v>253.97</c:v>
                </c:pt>
                <c:pt idx="2">
                  <c:v>316.02999999999997</c:v>
                </c:pt>
                <c:pt idx="3">
                  <c:v>251.91</c:v>
                </c:pt>
                <c:pt idx="4">
                  <c:v>542.04999999999995</c:v>
                </c:pt>
              </c:numCache>
            </c:numRef>
          </c:val>
          <c:extLst>
            <c:ext xmlns:c16="http://schemas.microsoft.com/office/drawing/2014/chart" uri="{C3380CC4-5D6E-409C-BE32-E72D297353CC}">
              <c16:uniqueId val="{00000000-4A67-4FE8-B4E1-AD8CA709C56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A67-4FE8-B4E1-AD8CA709C56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4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福島県　三島町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1414</v>
      </c>
      <c r="AM8" s="55"/>
      <c r="AN8" s="55"/>
      <c r="AO8" s="55"/>
      <c r="AP8" s="55"/>
      <c r="AQ8" s="55"/>
      <c r="AR8" s="55"/>
      <c r="AS8" s="55"/>
      <c r="AT8" s="54">
        <f>データ!T6</f>
        <v>90.81</v>
      </c>
      <c r="AU8" s="54"/>
      <c r="AV8" s="54"/>
      <c r="AW8" s="54"/>
      <c r="AX8" s="54"/>
      <c r="AY8" s="54"/>
      <c r="AZ8" s="54"/>
      <c r="BA8" s="54"/>
      <c r="BB8" s="54">
        <f>データ!U6</f>
        <v>15.57</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32.4</v>
      </c>
      <c r="Q10" s="54"/>
      <c r="R10" s="54"/>
      <c r="S10" s="54"/>
      <c r="T10" s="54"/>
      <c r="U10" s="54"/>
      <c r="V10" s="54"/>
      <c r="W10" s="54">
        <f>データ!Q6</f>
        <v>100</v>
      </c>
      <c r="X10" s="54"/>
      <c r="Y10" s="54"/>
      <c r="Z10" s="54"/>
      <c r="AA10" s="54"/>
      <c r="AB10" s="54"/>
      <c r="AC10" s="54"/>
      <c r="AD10" s="55">
        <f>データ!R6</f>
        <v>5049</v>
      </c>
      <c r="AE10" s="55"/>
      <c r="AF10" s="55"/>
      <c r="AG10" s="55"/>
      <c r="AH10" s="55"/>
      <c r="AI10" s="55"/>
      <c r="AJ10" s="55"/>
      <c r="AK10" s="2"/>
      <c r="AL10" s="55">
        <f>データ!V6</f>
        <v>450</v>
      </c>
      <c r="AM10" s="55"/>
      <c r="AN10" s="55"/>
      <c r="AO10" s="55"/>
      <c r="AP10" s="55"/>
      <c r="AQ10" s="55"/>
      <c r="AR10" s="55"/>
      <c r="AS10" s="55"/>
      <c r="AT10" s="54">
        <f>データ!W6</f>
        <v>0.5</v>
      </c>
      <c r="AU10" s="54"/>
      <c r="AV10" s="54"/>
      <c r="AW10" s="54"/>
      <c r="AX10" s="54"/>
      <c r="AY10" s="54"/>
      <c r="AZ10" s="54"/>
      <c r="BA10" s="54"/>
      <c r="BB10" s="54">
        <f>データ!X6</f>
        <v>900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44</v>
      </c>
      <c r="O86" s="12" t="str">
        <f>データ!EO6</f>
        <v>【0.02】</v>
      </c>
    </row>
  </sheetData>
  <sheetProtection algorithmName="SHA-512" hashValue="ltvWHhjY58uezif+cmgH/LdOYK1HpEhKg777KNUx1LrC9lKolX42rL95O/ypOILhYAHn/kypLLyKxdLex37vaA==" saltValue="DLP3fB2PjYy1p6zyvmRQb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74446</v>
      </c>
      <c r="D6" s="19">
        <f t="shared" si="3"/>
        <v>47</v>
      </c>
      <c r="E6" s="19">
        <f t="shared" si="3"/>
        <v>17</v>
      </c>
      <c r="F6" s="19">
        <f t="shared" si="3"/>
        <v>5</v>
      </c>
      <c r="G6" s="19">
        <f t="shared" si="3"/>
        <v>0</v>
      </c>
      <c r="H6" s="19" t="str">
        <f t="shared" si="3"/>
        <v>福島県　三島町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32.4</v>
      </c>
      <c r="Q6" s="20">
        <f t="shared" si="3"/>
        <v>100</v>
      </c>
      <c r="R6" s="20">
        <f t="shared" si="3"/>
        <v>5049</v>
      </c>
      <c r="S6" s="20">
        <f t="shared" si="3"/>
        <v>1414</v>
      </c>
      <c r="T6" s="20">
        <f t="shared" si="3"/>
        <v>90.81</v>
      </c>
      <c r="U6" s="20">
        <f t="shared" si="3"/>
        <v>15.57</v>
      </c>
      <c r="V6" s="20">
        <f t="shared" si="3"/>
        <v>450</v>
      </c>
      <c r="W6" s="20">
        <f t="shared" si="3"/>
        <v>0.5</v>
      </c>
      <c r="X6" s="20">
        <f t="shared" si="3"/>
        <v>900</v>
      </c>
      <c r="Y6" s="21">
        <f>IF(Y7="",NA(),Y7)</f>
        <v>99.86</v>
      </c>
      <c r="Z6" s="21">
        <f t="shared" ref="Z6:AH6" si="4">IF(Z7="",NA(),Z7)</f>
        <v>98.15</v>
      </c>
      <c r="AA6" s="21">
        <f t="shared" si="4"/>
        <v>86.79</v>
      </c>
      <c r="AB6" s="21">
        <f t="shared" si="4"/>
        <v>104.51</v>
      </c>
      <c r="AC6" s="21">
        <f t="shared" si="4"/>
        <v>75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86.41</v>
      </c>
      <c r="BR6" s="21">
        <f t="shared" ref="BR6:BZ6" si="8">IF(BR7="",NA(),BR7)</f>
        <v>114.29</v>
      </c>
      <c r="BS6" s="21">
        <f t="shared" si="8"/>
        <v>90.83</v>
      </c>
      <c r="BT6" s="21">
        <f t="shared" si="8"/>
        <v>111.8</v>
      </c>
      <c r="BU6" s="21">
        <f t="shared" si="8"/>
        <v>52.29</v>
      </c>
      <c r="BV6" s="21">
        <f t="shared" si="8"/>
        <v>57.77</v>
      </c>
      <c r="BW6" s="21">
        <f t="shared" si="8"/>
        <v>57.31</v>
      </c>
      <c r="BX6" s="21">
        <f t="shared" si="8"/>
        <v>57.08</v>
      </c>
      <c r="BY6" s="21">
        <f t="shared" si="8"/>
        <v>56.26</v>
      </c>
      <c r="BZ6" s="21">
        <f t="shared" si="8"/>
        <v>52.94</v>
      </c>
      <c r="CA6" s="20" t="str">
        <f>IF(CA7="","",IF(CA7="-","【-】","【"&amp;SUBSTITUTE(TEXT(CA7,"#,##0.00"),"-","△")&amp;"】"))</f>
        <v>【57.02】</v>
      </c>
      <c r="CB6" s="21">
        <f>IF(CB7="",NA(),CB7)</f>
        <v>335.46</v>
      </c>
      <c r="CC6" s="21">
        <f t="shared" ref="CC6:CK6" si="9">IF(CC7="",NA(),CC7)</f>
        <v>253.97</v>
      </c>
      <c r="CD6" s="21">
        <f t="shared" si="9"/>
        <v>316.02999999999997</v>
      </c>
      <c r="CE6" s="21">
        <f t="shared" si="9"/>
        <v>251.91</v>
      </c>
      <c r="CF6" s="21">
        <f t="shared" si="9"/>
        <v>542.04999999999995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33.6</v>
      </c>
      <c r="CN6" s="21">
        <f t="shared" ref="CN6:CV6" si="10">IF(CN7="",NA(),CN7)</f>
        <v>33.33</v>
      </c>
      <c r="CO6" s="21">
        <f t="shared" si="10"/>
        <v>33.07</v>
      </c>
      <c r="CP6" s="21">
        <f t="shared" si="10"/>
        <v>32.28</v>
      </c>
      <c r="CQ6" s="21">
        <f t="shared" si="10"/>
        <v>34.39</v>
      </c>
      <c r="CR6" s="21">
        <f t="shared" si="10"/>
        <v>50.68</v>
      </c>
      <c r="CS6" s="21">
        <f t="shared" si="10"/>
        <v>50.14</v>
      </c>
      <c r="CT6" s="21">
        <f t="shared" si="10"/>
        <v>54.83</v>
      </c>
      <c r="CU6" s="21">
        <f t="shared" si="10"/>
        <v>66.53</v>
      </c>
      <c r="CV6" s="21">
        <f t="shared" si="10"/>
        <v>52.35</v>
      </c>
      <c r="CW6" s="20" t="str">
        <f>IF(CW7="","",IF(CW7="-","【-】","【"&amp;SUBSTITUTE(TEXT(CW7,"#,##0.00"),"-","△")&amp;"】"))</f>
        <v>【52.55】</v>
      </c>
      <c r="CX6" s="21">
        <f>IF(CX7="",NA(),CX7)</f>
        <v>93.21</v>
      </c>
      <c r="CY6" s="21">
        <f t="shared" ref="CY6:DG6" si="11">IF(CY7="",NA(),CY7)</f>
        <v>92.7</v>
      </c>
      <c r="CZ6" s="21">
        <f t="shared" si="11"/>
        <v>93.66</v>
      </c>
      <c r="DA6" s="21">
        <f t="shared" si="11"/>
        <v>95.88</v>
      </c>
      <c r="DB6" s="21">
        <f t="shared" si="11"/>
        <v>95.56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74446</v>
      </c>
      <c r="D7" s="23">
        <v>47</v>
      </c>
      <c r="E7" s="23">
        <v>17</v>
      </c>
      <c r="F7" s="23">
        <v>5</v>
      </c>
      <c r="G7" s="23">
        <v>0</v>
      </c>
      <c r="H7" s="23" t="s">
        <v>99</v>
      </c>
      <c r="I7" s="23" t="s">
        <v>100</v>
      </c>
      <c r="J7" s="23" t="s">
        <v>101</v>
      </c>
      <c r="K7" s="23" t="s">
        <v>102</v>
      </c>
      <c r="L7" s="23" t="s">
        <v>103</v>
      </c>
      <c r="M7" s="23" t="s">
        <v>104</v>
      </c>
      <c r="N7" s="24" t="s">
        <v>105</v>
      </c>
      <c r="O7" s="24" t="s">
        <v>106</v>
      </c>
      <c r="P7" s="24">
        <v>32.4</v>
      </c>
      <c r="Q7" s="24">
        <v>100</v>
      </c>
      <c r="R7" s="24">
        <v>5049</v>
      </c>
      <c r="S7" s="24">
        <v>1414</v>
      </c>
      <c r="T7" s="24">
        <v>90.81</v>
      </c>
      <c r="U7" s="24">
        <v>15.57</v>
      </c>
      <c r="V7" s="24">
        <v>450</v>
      </c>
      <c r="W7" s="24">
        <v>0.5</v>
      </c>
      <c r="X7" s="24">
        <v>900</v>
      </c>
      <c r="Y7" s="24">
        <v>99.86</v>
      </c>
      <c r="Z7" s="24">
        <v>98.15</v>
      </c>
      <c r="AA7" s="24">
        <v>86.79</v>
      </c>
      <c r="AB7" s="24">
        <v>104.51</v>
      </c>
      <c r="AC7" s="24">
        <v>75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86.41</v>
      </c>
      <c r="BR7" s="24">
        <v>114.29</v>
      </c>
      <c r="BS7" s="24">
        <v>90.83</v>
      </c>
      <c r="BT7" s="24">
        <v>111.8</v>
      </c>
      <c r="BU7" s="24">
        <v>52.29</v>
      </c>
      <c r="BV7" s="24">
        <v>57.77</v>
      </c>
      <c r="BW7" s="24">
        <v>57.31</v>
      </c>
      <c r="BX7" s="24">
        <v>57.08</v>
      </c>
      <c r="BY7" s="24">
        <v>56.26</v>
      </c>
      <c r="BZ7" s="24">
        <v>52.94</v>
      </c>
      <c r="CA7" s="24">
        <v>57.02</v>
      </c>
      <c r="CB7" s="24">
        <v>335.46</v>
      </c>
      <c r="CC7" s="24">
        <v>253.97</v>
      </c>
      <c r="CD7" s="24">
        <v>316.02999999999997</v>
      </c>
      <c r="CE7" s="24">
        <v>251.91</v>
      </c>
      <c r="CF7" s="24">
        <v>542.04999999999995</v>
      </c>
      <c r="CG7" s="24">
        <v>274.35000000000002</v>
      </c>
      <c r="CH7" s="24">
        <v>273.52</v>
      </c>
      <c r="CI7" s="24">
        <v>274.99</v>
      </c>
      <c r="CJ7" s="24">
        <v>282.08999999999997</v>
      </c>
      <c r="CK7" s="24">
        <v>303.27999999999997</v>
      </c>
      <c r="CL7" s="24">
        <v>273.68</v>
      </c>
      <c r="CM7" s="24">
        <v>33.6</v>
      </c>
      <c r="CN7" s="24">
        <v>33.33</v>
      </c>
      <c r="CO7" s="24">
        <v>33.07</v>
      </c>
      <c r="CP7" s="24">
        <v>32.28</v>
      </c>
      <c r="CQ7" s="24">
        <v>34.39</v>
      </c>
      <c r="CR7" s="24">
        <v>50.68</v>
      </c>
      <c r="CS7" s="24">
        <v>50.14</v>
      </c>
      <c r="CT7" s="24">
        <v>54.83</v>
      </c>
      <c r="CU7" s="24">
        <v>66.53</v>
      </c>
      <c r="CV7" s="24">
        <v>52.35</v>
      </c>
      <c r="CW7" s="24">
        <v>52.55</v>
      </c>
      <c r="CX7" s="24">
        <v>93.21</v>
      </c>
      <c r="CY7" s="24">
        <v>92.7</v>
      </c>
      <c r="CZ7" s="24">
        <v>93.66</v>
      </c>
      <c r="DA7" s="24">
        <v>95.88</v>
      </c>
      <c r="DB7" s="24">
        <v>95.56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116</v>
      </c>
      <c r="E13" t="s">
        <v>115</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