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
    </mc:Choice>
  </mc:AlternateContent>
  <workbookProtection workbookAlgorithmName="SHA-512" workbookHashValue="WUiaVGEJ1juV5dBgVfYyOOjyWnIthEm3NI6daC2vKbEZ4dl9FORvwgrgHAlyrledNNwPrI9kNSL0+jBI4rPupw==" workbookSaltValue="oThi897fdL5b4h5Sw0J9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D10" i="4"/>
  <c r="W10" i="4"/>
  <c r="P10" i="4"/>
  <c r="B10" i="4"/>
  <c r="BB8" i="4"/>
  <c r="AT8" i="4"/>
  <c r="AD8" i="4"/>
  <c r="W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<sst xmlns="http://schemas.openxmlformats.org/spreadsheetml/2006/main" count="236" uniqueCount="119">
  <si>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</si>
  <si>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</si>
  <si>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</si>
  <si>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</si>
  <si>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</si>
  <si>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</si>
  <si>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</si>
  <si>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</si>
  <si>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</si>
  <si>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</si>
  <si>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</si>
  <si>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</si>
  <si>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</si>
  <si>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</si>
  <si>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</si>
  <si>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</si>
  <si>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</si>
  <si>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</si>
  <si>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</si>
  <si>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</si>
  <si>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</si>
  <si>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</si>
  <si>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</si>
  <si>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</si>
  <si>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</si>
  <si>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</si>
  <si>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</si>
  <si>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</si>
  <si>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</si>
  <si>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</si>
  <si>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</si>
  <si>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</si>
  <si>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</si>
  <si>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</si>
  <si>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</si>
  <si>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</si>
  <si>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</si>
  <si>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</si>
  <si>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</si>
  <si>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</si>
  <si>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</si>
  <si>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</si>
  <si>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</si>
  <si>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</si>
  <si>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</si>
  <si>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</si>
  <si>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</si>
  <si>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</si>
  <si>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</si>
  <si>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</si>
  <si>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</si>
  <si>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</si>
  <si>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</si>
  <si>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</si>
  <si>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</si>
  <si>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</si>
  <si>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</si>
  <si>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</si>
  <si>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</si>
  <si>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</si>
  <si>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</si>
  <si>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</si>
  <si>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</si>
  <si>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</si>
  <si>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</si>
  <si>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</si>
  <si>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</si>
  <si>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</si>
  <si>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</si>
  <si>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</si>
  <si>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</si>
  <si>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</si>
  <si>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</si>
  <si>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</si>
  <si>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</si>
  <si>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</si>
  <si>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</si>
  <si>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</si>
  <si>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</si>
  <si>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</si>
  <si>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</si>
  <si>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</si>
  <si>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</si>
  <si>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</si>
  <si>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</si>
  <si>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</si>
  <si>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</si>
  <si>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</si>
  <si>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</si>
  <si>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</si>
  <si>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</si>
  <si>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</si>
  <si>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</si>
  <si>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</si>
  <si>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</si>
  <si>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</si>
  <si>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</si>
  <si>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</si>
  <si>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</si>
  <si>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</si>
  <si>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林業集落排水</t>
  </si>
  <si>
    <t>G3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</si>
  <si>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</si>
  <si>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</si>
  <si>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</si>
  <si>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</si>
  <si>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</si>
  <si>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</si>
  <si>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</si>
  <si>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</si>
  <si>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</si>
  <si>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</si>
  <si>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</si>
  <si>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</si>
  <si>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</si>
  <si>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</si>
  <si>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小規模施設であるため、機器点数も少なく重要な機器及びマンホールポンプについては修繕済みであり、今後は計画的に修繕を行い安定した汚水処理に努める。</t>
    <rPh sb="1" eb="4">
      <t>ショウキボ</t>
    </rPh>
    <rPh sb="4" eb="6">
      <t>シセツ</t>
    </rPh>
    <rPh sb="12" eb="14">
      <t>キキ</t>
    </rPh>
    <rPh sb="14" eb="16">
      <t>テンスウ</t>
    </rPh>
    <rPh sb="17" eb="18">
      <t>スク</t>
    </rPh>
    <rPh sb="20" eb="22">
      <t>ジュウヨウ</t>
    </rPh>
    <rPh sb="23" eb="25">
      <t>キキ</t>
    </rPh>
    <rPh sb="25" eb="26">
      <t>オヨ</t>
    </rPh>
    <rPh sb="40" eb="42">
      <t>シュウゼン</t>
    </rPh>
    <rPh sb="42" eb="43">
      <t>ズ</t>
    </rPh>
    <rPh sb="48" eb="50">
      <t>コンゴ</t>
    </rPh>
    <rPh sb="51" eb="54">
      <t>ケイカクテキ</t>
    </rPh>
    <rPh sb="55" eb="57">
      <t>シュウゼン</t>
    </rPh>
    <rPh sb="58" eb="59">
      <t>オコナ</t>
    </rPh>
    <rPh sb="60" eb="62">
      <t>アンテイ</t>
    </rPh>
    <rPh sb="64" eb="66">
      <t>オスイ</t>
    </rPh>
    <rPh sb="66" eb="68">
      <t>ショリ</t>
    </rPh>
    <rPh sb="69" eb="70">
      <t>ツト</t>
    </rPh>
    <phoneticPr fontId="4"/>
  </si>
  <si>
    <t>　供用開始15年が経過したが、約4割が未加入である。未加入者のほとんどが、高齢世帯であり加入には厳しい状況ではあるが、過疎化や少子高齢化が進み、使用料収入が減る状況にあるため加入促進に努める。
　また、今後は経営戦略を履行し使用料改定も視野に入れ安定した経営を行えるように努める。</t>
    <rPh sb="1" eb="3">
      <t>キョウヨウ</t>
    </rPh>
    <rPh sb="3" eb="5">
      <t>カイシ</t>
    </rPh>
    <rPh sb="7" eb="8">
      <t>ネン</t>
    </rPh>
    <rPh sb="9" eb="11">
      <t>ケイカ</t>
    </rPh>
    <rPh sb="15" eb="16">
      <t>ヤク</t>
    </rPh>
    <rPh sb="17" eb="18">
      <t>ワリ</t>
    </rPh>
    <rPh sb="19" eb="22">
      <t>ミカニュウ</t>
    </rPh>
    <rPh sb="26" eb="30">
      <t>ミカニュウシャ</t>
    </rPh>
    <rPh sb="37" eb="39">
      <t>コウレイ</t>
    </rPh>
    <rPh sb="39" eb="41">
      <t>セタイ</t>
    </rPh>
    <rPh sb="44" eb="46">
      <t>カニュウ</t>
    </rPh>
    <rPh sb="48" eb="49">
      <t>キビ</t>
    </rPh>
    <rPh sb="51" eb="53">
      <t>ジョウキョウ</t>
    </rPh>
    <rPh sb="59" eb="62">
      <t>カソカ</t>
    </rPh>
    <rPh sb="63" eb="65">
      <t>ショウシ</t>
    </rPh>
    <rPh sb="65" eb="68">
      <t>コウレイカ</t>
    </rPh>
    <rPh sb="69" eb="70">
      <t>スス</t>
    </rPh>
    <rPh sb="72" eb="75">
      <t>シヨウリョウ</t>
    </rPh>
    <rPh sb="75" eb="77">
      <t>シュウニュウ</t>
    </rPh>
    <rPh sb="78" eb="79">
      <t>ヘ</t>
    </rPh>
    <rPh sb="80" eb="82">
      <t>ジョウキョウ</t>
    </rPh>
    <rPh sb="87" eb="89">
      <t>カニュウ</t>
    </rPh>
    <rPh sb="89" eb="91">
      <t>ソクシン</t>
    </rPh>
    <rPh sb="92" eb="93">
      <t>ツト</t>
    </rPh>
    <rPh sb="101" eb="103">
      <t>コンゴ</t>
    </rPh>
    <rPh sb="104" eb="106">
      <t>ケイエイ</t>
    </rPh>
    <rPh sb="106" eb="108">
      <t>センリャク</t>
    </rPh>
    <rPh sb="109" eb="111">
      <t>リコウ</t>
    </rPh>
    <rPh sb="112" eb="115">
      <t>シヨウリョウ</t>
    </rPh>
    <rPh sb="115" eb="117">
      <t>カイテイ</t>
    </rPh>
    <rPh sb="118" eb="120">
      <t>シヤ</t>
    </rPh>
    <rPh sb="121" eb="122">
      <t>イ</t>
    </rPh>
    <rPh sb="123" eb="125">
      <t>アンテイ</t>
    </rPh>
    <rPh sb="127" eb="129">
      <t>ケイエイ</t>
    </rPh>
    <rPh sb="130" eb="131">
      <t>オコナ</t>
    </rPh>
    <rPh sb="136" eb="137">
      <t>ツト</t>
    </rPh>
    <phoneticPr fontId="4"/>
  </si>
  <si>
    <t>歳入に関しては、使用料収入が少なく、一般会計の繰入に依存している。使用料に関しては、未加入者もいるが、事業全体で見た場合不足する。現在改良工事等を行っておらず、ほぼ経常経費であるため料金改定を視野に入れて行く必要がある。</t>
    <rPh sb="0" eb="2">
      <t>サイニュウ</t>
    </rPh>
    <rPh sb="3" eb="4">
      <t>カン</t>
    </rPh>
    <rPh sb="8" eb="11">
      <t>シヨウリョウ</t>
    </rPh>
    <rPh sb="11" eb="13">
      <t>シュウニュウ</t>
    </rPh>
    <rPh sb="14" eb="15">
      <t>スク</t>
    </rPh>
    <rPh sb="18" eb="22">
      <t>イッパンカイケイ</t>
    </rPh>
    <rPh sb="23" eb="25">
      <t>クリイレ</t>
    </rPh>
    <rPh sb="26" eb="28">
      <t>イゾン</t>
    </rPh>
    <rPh sb="33" eb="36">
      <t>シヨウリョウ</t>
    </rPh>
    <rPh sb="37" eb="38">
      <t>カン</t>
    </rPh>
    <rPh sb="51" eb="53">
      <t>ジギョウ</t>
    </rPh>
    <rPh sb="53" eb="55">
      <t>ゼンタイ</t>
    </rPh>
    <rPh sb="56" eb="57">
      <t>ミ</t>
    </rPh>
    <rPh sb="58" eb="60">
      <t>バアイ</t>
    </rPh>
    <rPh sb="60" eb="62">
      <t>フソク</t>
    </rPh>
    <rPh sb="65" eb="72">
      <t>ゲンザイカイリョウコウジトウ</t>
    </rPh>
    <rPh sb="73" eb="74">
      <t>オコナ</t>
    </rPh>
    <rPh sb="82" eb="86">
      <t>ケイジョウケイヒ</t>
    </rPh>
    <rPh sb="91" eb="93">
      <t>リョウキン</t>
    </rPh>
    <rPh sb="93" eb="95">
      <t>カイテイ</t>
    </rPh>
    <rPh sb="96" eb="98">
      <t>シヤ</t>
    </rPh>
    <rPh sb="99" eb="100">
      <t>イ</t>
    </rPh>
    <rPh sb="102" eb="103">
      <t>イ</t>
    </rPh>
    <rPh sb="104" eb="1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</si>
</sst>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2A-4DA4-99D8-B374EFA248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92A-4DA4-99D8-B374EFA248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98.73</c:v>
                </c:pt>
                <c:pt idx="1">
                  <c:v>101.61</c:v>
                </c:pt>
                <c:pt idx="2">
                  <c:v>96.4</c:v>
                </c:pt>
                <c:pt idx="3">
                  <c:v>98.38</c:v>
                </c:pt>
                <c:pt idx="4">
                  <c:v>46.13</c:v>
                </c:pt>
              </c:numCache>
            </c:numRef>
          </c:val>
          <c:extLst>
            <c:ext xmlns:c16="http://schemas.microsoft.com/office/drawing/2014/chart" uri="{C3380CC4-5D6E-409C-BE32-E72D297353CC}">
              <c16:uniqueId val="{00000000-AA64-42C1-B3E1-95AF028544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64-42C1-B3E1-95AF028544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64-4D4C-92F3-3271BD002A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64-4D4C-92F3-3271BD002A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E7-47BE-B774-044F490B8C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E7-47BE-B774-044F490B8C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6D-49B7-813E-B9DD55C29D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6D-49B7-813E-B9DD55C29D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A-4223-9FE2-4F75402C41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A-4223-9FE2-4F75402C41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1936.09</c:v>
                </c:pt>
                <c:pt idx="1">
                  <c:v>1814.15</c:v>
                </c:pt>
                <c:pt idx="2">
                  <c:v>1469.01</c:v>
                </c:pt>
                <c:pt idx="3">
                  <c:v>1428.21</c:v>
                </c:pt>
                <c:pt idx="4">
                  <c:v>1659.1</c:v>
                </c:pt>
              </c:numCache>
            </c:numRef>
          </c:val>
          <c:extLst>
            <c:ext xmlns:c16="http://schemas.microsoft.com/office/drawing/2014/chart" uri="{C3380CC4-5D6E-409C-BE32-E72D297353CC}">
              <c16:uniqueId val="{00000000-61F6-487D-A6BA-D2652C4A88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formatCode="#,##0.00;&quot;△&quot;#,##0.00;&quot;-&quot;">
                  <c:v>1659.1</c:v>
                </c:pt>
              </c:numCache>
            </c:numRef>
          </c:val>
          <c:smooth val="0"/>
          <c:extLst>
            <c:ext xmlns:c16="http://schemas.microsoft.com/office/drawing/2014/chart" uri="{C3380CC4-5D6E-409C-BE32-E72D297353CC}">
              <c16:uniqueId val="{00000001-61F6-487D-A6BA-D2652C4A88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20.96</c:v>
                </c:pt>
                <c:pt idx="1">
                  <c:v>60.13</c:v>
                </c:pt>
                <c:pt idx="2">
                  <c:v>64.430000000000007</c:v>
                </c:pt>
                <c:pt idx="3">
                  <c:v>29.61</c:v>
                </c:pt>
                <c:pt idx="4">
                  <c:v>21.36</c:v>
                </c:pt>
              </c:numCache>
            </c:numRef>
          </c:val>
          <c:extLst>
            <c:ext xmlns:c16="http://schemas.microsoft.com/office/drawing/2014/chart" uri="{C3380CC4-5D6E-409C-BE32-E72D297353CC}">
              <c16:uniqueId val="{00000000-0449-4D72-8F08-602C0E5926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quot;-&quot;">
                  <c:v>21.36</c:v>
                </c:pt>
              </c:numCache>
            </c:numRef>
          </c:val>
          <c:smooth val="0"/>
          <c:extLst>
            <c:ext xmlns:c16="http://schemas.microsoft.com/office/drawing/2014/chart" uri="{C3380CC4-5D6E-409C-BE32-E72D297353CC}">
              <c16:uniqueId val="{00000001-0449-4D72-8F08-602C0E5926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649.4</c:v>
                </c:pt>
                <c:pt idx="1">
                  <c:v>230.27</c:v>
                </c:pt>
                <c:pt idx="2">
                  <c:v>213.02</c:v>
                </c:pt>
                <c:pt idx="3">
                  <c:v>470.84</c:v>
                </c:pt>
                <c:pt idx="4">
                  <c:v>636.75</c:v>
                </c:pt>
              </c:numCache>
            </c:numRef>
          </c:val>
          <c:extLst>
            <c:ext xmlns:c16="http://schemas.microsoft.com/office/drawing/2014/chart" uri="{C3380CC4-5D6E-409C-BE32-E72D297353CC}">
              <c16:uniqueId val="{00000000-3E7B-4F4E-AC92-021AD9A12B8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formatCode="#,##0.00;&quot;△&quot;#,##0.00;&quot;-&quot;">
                  <c:v>636.75</c:v>
                </c:pt>
              </c:numCache>
            </c:numRef>
          </c:val>
          <c:smooth val="0"/>
          <c:extLst>
            <c:ext xmlns:c16="http://schemas.microsoft.com/office/drawing/2014/chart" uri="{C3380CC4-5D6E-409C-BE32-E72D297353CC}">
              <c16:uniqueId val="{00000001-3E7B-4F4E-AC92-021AD9A12B8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55.56</c:v>
                </c:pt>
                <c:pt idx="1">
                  <c:v>55.56</c:v>
                </c:pt>
                <c:pt idx="2">
                  <c:v>59.26</c:v>
                </c:pt>
                <c:pt idx="3">
                  <c:v>59.26</c:v>
                </c:pt>
                <c:pt idx="4">
                  <c:v>59.26</c:v>
                </c:pt>
              </c:numCache>
            </c:numRef>
          </c:val>
          <c:extLst>
            <c:ext xmlns:c16="http://schemas.microsoft.com/office/drawing/2014/chart" uri="{C3380CC4-5D6E-409C-BE32-E72D297353CC}">
              <c16:uniqueId val="{00000000-5D86-48C4-9936-3E479DB019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formatCode="#,##0.00;&quot;△&quot;#,##0.00;&quot;-&quot;">
                  <c:v>59.26</c:v>
                </c:pt>
              </c:numCache>
            </c:numRef>
          </c:val>
          <c:smooth val="0"/>
          <c:extLst>
            <c:ext xmlns:c16="http://schemas.microsoft.com/office/drawing/2014/chart" uri="{C3380CC4-5D6E-409C-BE32-E72D297353CC}">
              <c16:uniqueId val="{00000001-5D86-48C4-9936-3E479DB019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60.94</c:v>
                </c:pt>
                <c:pt idx="1">
                  <c:v>61.54</c:v>
                </c:pt>
                <c:pt idx="2">
                  <c:v>65.569999999999993</c:v>
                </c:pt>
                <c:pt idx="3">
                  <c:v>71.19</c:v>
                </c:pt>
                <c:pt idx="4">
                  <c:v>66.67</c:v>
                </c:pt>
              </c:numCache>
            </c:numRef>
          </c:val>
          <c:extLst>
            <c:ext xmlns:c16="http://schemas.microsoft.com/office/drawing/2014/chart" uri="{C3380CC4-5D6E-409C-BE32-E72D297353CC}">
              <c16:uniqueId val="{00000000-188E-48F6-A35B-1DFD8E3014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formatCode="#,##0.00;&quot;△&quot;#,##0.00;&quot;-&quot;">
                  <c:v>66.67</c:v>
                </c:pt>
              </c:numCache>
            </c:numRef>
          </c:val>
          <c:smooth val="0"/>
          <c:extLst>
            <c:ext xmlns:c16="http://schemas.microsoft.com/office/drawing/2014/chart" uri="{C3380CC4-5D6E-409C-BE32-E72D297353CC}">
              <c16:uniqueId val="{00000001-188E-48F6-A35B-1DFD8E3014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柳津町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林業集落排水</v>
      </c>
      <c r="Q8" s="66"/>
      <c r="R8" s="66"/>
      <c r="S8" s="66"/>
      <c r="T8" s="66"/>
      <c r="U8" s="66"/>
      <c r="V8" s="66"/>
      <c r="W8" s="66" t="str">
        <f>データ!L6</f>
        <v>G3</v>
      </c>
      <c r="X8" s="66"/>
      <c r="Y8" s="66"/>
      <c r="Z8" s="66"/>
      <c r="AA8" s="66"/>
      <c r="AB8" s="66"/>
      <c r="AC8" s="66"/>
      <c r="AD8" s="67" t="str">
        <f>データ!$M$6</f>
        <v>非設置</v>
      </c>
      <c r="AE8" s="67"/>
      <c r="AF8" s="67"/>
      <c r="AG8" s="67"/>
      <c r="AH8" s="67"/>
      <c r="AI8" s="67"/>
      <c r="AJ8" s="67"/>
      <c r="AK8" s="3"/>
      <c r="AL8" s="46">
        <f>データ!S6</f>
        <v>3042</v>
      </c>
      <c r="AM8" s="46"/>
      <c r="AN8" s="46"/>
      <c r="AO8" s="46"/>
      <c r="AP8" s="46"/>
      <c r="AQ8" s="46"/>
      <c r="AR8" s="46"/>
      <c r="AS8" s="46"/>
      <c r="AT8" s="45">
        <f>データ!T6</f>
        <v>175.82</v>
      </c>
      <c r="AU8" s="45"/>
      <c r="AV8" s="45"/>
      <c r="AW8" s="45"/>
      <c r="AX8" s="45"/>
      <c r="AY8" s="45"/>
      <c r="AZ8" s="45"/>
      <c r="BA8" s="45"/>
      <c r="BB8" s="45">
        <f>データ!U6</f>
        <v>17.3</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1.99</v>
      </c>
      <c r="Q10" s="45"/>
      <c r="R10" s="45"/>
      <c r="S10" s="45"/>
      <c r="T10" s="45"/>
      <c r="U10" s="45"/>
      <c r="V10" s="45"/>
      <c r="W10" s="45">
        <f>データ!Q6</f>
        <v>100</v>
      </c>
      <c r="X10" s="45"/>
      <c r="Y10" s="45"/>
      <c r="Z10" s="45"/>
      <c r="AA10" s="45"/>
      <c r="AB10" s="45"/>
      <c r="AC10" s="45"/>
      <c r="AD10" s="46">
        <f>データ!R6</f>
        <v>3850</v>
      </c>
      <c r="AE10" s="46"/>
      <c r="AF10" s="46"/>
      <c r="AG10" s="46"/>
      <c r="AH10" s="46"/>
      <c r="AI10" s="46"/>
      <c r="AJ10" s="46"/>
      <c r="AK10" s="2"/>
      <c r="AL10" s="46">
        <f>データ!V6</f>
        <v>60</v>
      </c>
      <c r="AM10" s="46"/>
      <c r="AN10" s="46"/>
      <c r="AO10" s="46"/>
      <c r="AP10" s="46"/>
      <c r="AQ10" s="46"/>
      <c r="AR10" s="46"/>
      <c r="AS10" s="46"/>
      <c r="AT10" s="45">
        <f>データ!W6</f>
        <v>7.0000000000000007E-2</v>
      </c>
      <c r="AU10" s="45"/>
      <c r="AV10" s="45"/>
      <c r="AW10" s="45"/>
      <c r="AX10" s="45"/>
      <c r="AY10" s="45"/>
      <c r="AZ10" s="45"/>
      <c r="BA10" s="45"/>
      <c r="BB10" s="45">
        <f>データ!X6</f>
        <v>857.14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61"/>
      <c r="BN16" s="61"/>
      <c r="BO16" s="61"/>
      <c r="BP16" s="61"/>
      <c r="BQ16" s="61"/>
      <c r="BR16" s="61"/>
      <c r="BS16" s="61"/>
      <c r="BT16" s="61"/>
      <c r="BU16" s="61"/>
      <c r="BV16" s="61"/>
      <c r="BW16" s="61"/>
      <c r="BX16" s="61"/>
      <c r="BY16" s="61"/>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【395.81】</v>
      </c>
      <c r="I86" s="12" t="str">
        <f>データ!CA6</f>
        <v>【34.97】</v>
      </c>
      <c r="J86" s="12" t="str">
        <f>データ!CL6</f>
        <v>【526.99】</v>
      </c>
      <c r="K86" s="12" t="str">
        <f>データ!CW6</f>
        <v>【39.37】</v>
      </c>
      <c r="L86" s="12" t="str">
        <f>データ!DH6</f>
        <v>【90.91】</v>
      </c>
      <c r="M86" s="12" t="s">
        <v>43</v>
      </c>
      <c r="N86" s="12" t="s">
        <v>43</v>
      </c>
      <c r="O86" s="12" t="str">
        <f>データ!EO6</f>
        <v>【0.00】</v>
      </c>
    </row>
  </sheetData>
  <sheetProtection algorithmName="SHA-512" hashValue="MWUg64cv0OIwPicRwU5Tc1b/IZRvXP7zvyb+goXnqDz1NMgTJpIE8BXDC+2ZQPcD0bSr0wU93lYmXHKzmowDTQ==" saltValue="2fqOi3vkwyuKaHj41Gi5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56</v>
      </c>
      <c r="B4" s="16"/>
      <c r="C4" s="16"/>
      <c r="D4" s="16"/>
      <c r="E4" s="16"/>
      <c r="F4" s="16"/>
      <c r="G4" s="16"/>
      <c r="H4" s="77"/>
      <c r="I4" s="78"/>
      <c r="J4" s="78"/>
      <c r="K4" s="78"/>
      <c r="L4" s="78"/>
      <c r="M4" s="78"/>
      <c r="N4" s="78"/>
      <c r="O4" s="78"/>
      <c r="P4" s="78"/>
      <c r="Q4" s="78"/>
      <c r="R4" s="78"/>
      <c r="S4" s="78"/>
      <c r="T4" s="78"/>
      <c r="U4" s="78"/>
      <c r="V4" s="78"/>
      <c r="W4" s="78"/>
      <c r="X4" s="79"/>
      <c r="Y4" s="73" t="s">
        <v>57</v>
      </c>
      <c r="Z4" s="73"/>
      <c r="AA4" s="73"/>
      <c r="AB4" s="73"/>
      <c r="AC4" s="73"/>
      <c r="AD4" s="73"/>
      <c r="AE4" s="73"/>
      <c r="AF4" s="73"/>
      <c r="AG4" s="73"/>
      <c r="AH4" s="73"/>
      <c r="AI4" s="73"/>
      <c r="AJ4" s="73" t="s">
        <v>58</v>
      </c>
      <c r="AK4" s="73"/>
      <c r="AL4" s="73"/>
      <c r="AM4" s="73"/>
      <c r="AN4" s="73"/>
      <c r="AO4" s="73"/>
      <c r="AP4" s="73"/>
      <c r="AQ4" s="73"/>
      <c r="AR4" s="73"/>
      <c r="AS4" s="73"/>
      <c r="AT4" s="73"/>
      <c r="AU4" s="73" t="s">
        <v>59</v>
      </c>
      <c r="AV4" s="73"/>
      <c r="AW4" s="73"/>
      <c r="AX4" s="73"/>
      <c r="AY4" s="73"/>
      <c r="AZ4" s="73"/>
      <c r="BA4" s="73"/>
      <c r="BB4" s="73"/>
      <c r="BC4" s="73"/>
      <c r="BD4" s="73"/>
      <c r="BE4" s="73"/>
      <c r="BF4" s="73" t="s">
        <v>60</v>
      </c>
      <c r="BG4" s="73"/>
      <c r="BH4" s="73"/>
      <c r="BI4" s="73"/>
      <c r="BJ4" s="73"/>
      <c r="BK4" s="73"/>
      <c r="BL4" s="73"/>
      <c r="BM4" s="73"/>
      <c r="BN4" s="73"/>
      <c r="BO4" s="73"/>
      <c r="BP4" s="73"/>
      <c r="BQ4" s="73" t="s">
        <v>61</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74233</v>
      </c>
      <c r="D6" s="19">
        <f t="shared" si="3"/>
        <v>47</v>
      </c>
      <c r="E6" s="19">
        <f t="shared" si="3"/>
        <v>17</v>
      </c>
      <c r="F6" s="19">
        <f t="shared" si="3"/>
        <v>7</v>
      </c>
      <c r="G6" s="19">
        <f t="shared" si="3"/>
        <v>0</v>
      </c>
      <c r="H6" s="19" t="str">
        <f t="shared" si="3"/>
        <v>福島県　柳津町</v>
      </c>
      <c r="I6" s="19" t="str">
        <f t="shared" si="3"/>
        <v>法非適用</v>
      </c>
      <c r="J6" s="19" t="str">
        <f t="shared" si="3"/>
        <v>下水道事業</v>
      </c>
      <c r="K6" s="19" t="str">
        <f t="shared" si="3"/>
        <v>林業集落排水</v>
      </c>
      <c r="L6" s="19" t="str">
        <f t="shared" si="3"/>
        <v>G3</v>
      </c>
      <c r="M6" s="19" t="str">
        <f t="shared" si="3"/>
        <v>非設置</v>
      </c>
      <c r="N6" s="20" t="str">
        <f t="shared" si="3"/>
        <v>-</v>
      </c>
      <c r="O6" s="20" t="str">
        <f t="shared" si="3"/>
        <v>該当数値なし</v>
      </c>
      <c r="P6" s="20">
        <f t="shared" si="3"/>
        <v>1.99</v>
      </c>
      <c r="Q6" s="20">
        <f t="shared" si="3"/>
        <v>100</v>
      </c>
      <c r="R6" s="20">
        <f t="shared" si="3"/>
        <v>3850</v>
      </c>
      <c r="S6" s="20">
        <f t="shared" si="3"/>
        <v>3042</v>
      </c>
      <c r="T6" s="20">
        <f t="shared" si="3"/>
        <v>175.82</v>
      </c>
      <c r="U6" s="20">
        <f t="shared" si="3"/>
        <v>17.3</v>
      </c>
      <c r="V6" s="20">
        <f t="shared" si="3"/>
        <v>60</v>
      </c>
      <c r="W6" s="20">
        <f t="shared" si="3"/>
        <v>7.0000000000000007E-2</v>
      </c>
      <c r="X6" s="20">
        <f t="shared" si="3"/>
        <v>857.14</v>
      </c>
      <c r="Y6" s="21">
        <f>IF(Y7="",NA(),Y7)</f>
        <v>98.73</v>
      </c>
      <c r="Z6" s="21">
        <f t="shared" ref="Z6:AH6" si="4">IF(Z7="",NA(),Z7)</f>
        <v>101.61</v>
      </c>
      <c r="AA6" s="21">
        <f t="shared" si="4"/>
        <v>96.4</v>
      </c>
      <c r="AB6" s="21">
        <f t="shared" si="4"/>
        <v>98.38</v>
      </c>
      <c r="AC6" s="21">
        <f t="shared" si="4"/>
        <v>46.13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1936.09</v>
      </c>
      <c r="BG6" s="21">
        <f t="shared" ref="BG6:BO6" si="7">IF(BG7="",NA(),BG7)</f>
        <v>1814.15</v>
      </c>
      <c r="BH6" s="21">
        <f t="shared" si="7"/>
        <v>1469.01</v>
      </c>
      <c r="BI6" s="21">
        <f t="shared" si="7"/>
        <v>1428.21</v>
      </c>
      <c r="BJ6" s="21">
        <f t="shared" si="7"/>
        <v>1659.1</v>
      </c>
      <c r="BK6" s="20">
        <f t="shared" si="7"/>
        <v>0</v>
      </c>
      <c r="BL6" s="20">
        <f t="shared" si="7"/>
        <v>0</v>
      </c>
      <c r="BM6" s="20">
        <f t="shared" si="7"/>
        <v>0</v>
      </c>
      <c r="BN6" s="20">
        <f t="shared" si="7"/>
        <v>0</v>
      </c>
      <c r="BO6" s="21">
        <f t="shared" si="7"/>
        <v>1659.1</v>
      </c>
      <c r="BP6" s="20" t="str">
        <f>IF(BP7="","",IF(BP7="-","【-】","【"&amp;SUBSTITUTE(TEXT(BP7,"#,##0.00"),"-","△")&amp;"】"))</f>
        <v>【395.81】</v>
      </c>
      <c r="BQ6" s="21">
        <f>IF(BQ7="",NA(),BQ7)</f>
        <v>20.96</v>
      </c>
      <c r="BR6" s="21">
        <f t="shared" ref="BR6:BZ6" si="8">IF(BR7="",NA(),BR7)</f>
        <v>60.13</v>
      </c>
      <c r="BS6" s="21">
        <f t="shared" si="8"/>
        <v>64.430000000000007</v>
      </c>
      <c r="BT6" s="21">
        <f t="shared" si="8"/>
        <v>29.61</v>
      </c>
      <c r="BU6" s="21">
        <f t="shared" si="8"/>
        <v>21.36</v>
      </c>
      <c r="BV6" s="20">
        <f t="shared" si="8"/>
        <v>0</v>
      </c>
      <c r="BW6" s="20">
        <f t="shared" si="8"/>
        <v>0</v>
      </c>
      <c r="BX6" s="20">
        <f t="shared" si="8"/>
        <v>0</v>
      </c>
      <c r="BY6" s="20">
        <f t="shared" si="8"/>
        <v>0</v>
      </c>
      <c r="BZ6" s="21">
        <f t="shared" si="8"/>
        <v>21.36</v>
      </c>
      <c r="CA6" s="20" t="str">
        <f>IF(CA7="","",IF(CA7="-","【-】","【"&amp;SUBSTITUTE(TEXT(CA7,"#,##0.00"),"-","△")&amp;"】"))</f>
        <v>【34.97】</v>
      </c>
      <c r="CB6" s="21">
        <f>IF(CB7="",NA(),CB7)</f>
        <v>649.4</v>
      </c>
      <c r="CC6" s="21">
        <f t="shared" ref="CC6:CK6" si="9">IF(CC7="",NA(),CC7)</f>
        <v>230.27</v>
      </c>
      <c r="CD6" s="21">
        <f t="shared" si="9"/>
        <v>213.02</v>
      </c>
      <c r="CE6" s="21">
        <f t="shared" si="9"/>
        <v>470.84</v>
      </c>
      <c r="CF6" s="21">
        <f t="shared" si="9"/>
        <v>636.75</v>
      </c>
      <c r="CG6" s="20">
        <f t="shared" si="9"/>
        <v>0</v>
      </c>
      <c r="CH6" s="20">
        <f t="shared" si="9"/>
        <v>0</v>
      </c>
      <c r="CI6" s="20">
        <f t="shared" si="9"/>
        <v>0</v>
      </c>
      <c r="CJ6" s="20">
        <f t="shared" si="9"/>
        <v>0</v>
      </c>
      <c r="CK6" s="21">
        <f t="shared" si="9"/>
        <v>636.75</v>
      </c>
      <c r="CL6" s="20" t="str">
        <f>IF(CL7="","",IF(CL7="-","【-】","【"&amp;SUBSTITUTE(TEXT(CL7,"#,##0.00"),"-","△")&amp;"】"))</f>
        <v>【526.99】</v>
      </c>
      <c r="CM6" s="21">
        <f>IF(CM7="",NA(),CM7)</f>
        <v>55.56</v>
      </c>
      <c r="CN6" s="21">
        <f t="shared" ref="CN6:CV6" si="10">IF(CN7="",NA(),CN7)</f>
        <v>55.56</v>
      </c>
      <c r="CO6" s="21">
        <f t="shared" si="10"/>
        <v>59.26</v>
      </c>
      <c r="CP6" s="21">
        <f t="shared" si="10"/>
        <v>59.26</v>
      </c>
      <c r="CQ6" s="21">
        <f t="shared" si="10"/>
        <v>59.26</v>
      </c>
      <c r="CR6" s="20">
        <f t="shared" si="10"/>
        <v>0</v>
      </c>
      <c r="CS6" s="20">
        <f t="shared" si="10"/>
        <v>0</v>
      </c>
      <c r="CT6" s="20">
        <f t="shared" si="10"/>
        <v>0</v>
      </c>
      <c r="CU6" s="20">
        <f t="shared" si="10"/>
        <v>0</v>
      </c>
      <c r="CV6" s="21">
        <f t="shared" si="10"/>
        <v>59.26</v>
      </c>
      <c r="CW6" s="20" t="str">
        <f>IF(CW7="","",IF(CW7="-","【-】","【"&amp;SUBSTITUTE(TEXT(CW7,"#,##0.00"),"-","△")&amp;"】"))</f>
        <v>【39.37】</v>
      </c>
      <c r="CX6" s="21">
        <f>IF(CX7="",NA(),CX7)</f>
        <v>60.94</v>
      </c>
      <c r="CY6" s="21">
        <f t="shared" ref="CY6:DG6" si="11">IF(CY7="",NA(),CY7)</f>
        <v>61.54</v>
      </c>
      <c r="CZ6" s="21">
        <f t="shared" si="11"/>
        <v>65.569999999999993</v>
      </c>
      <c r="DA6" s="21">
        <f t="shared" si="11"/>
        <v>71.19</v>
      </c>
      <c r="DB6" s="21">
        <f t="shared" si="11"/>
        <v>66.67</v>
      </c>
      <c r="DC6" s="20">
        <f t="shared" si="11"/>
        <v>0</v>
      </c>
      <c r="DD6" s="20">
        <f t="shared" si="11"/>
        <v>0</v>
      </c>
      <c r="DE6" s="20">
        <f t="shared" si="11"/>
        <v>0</v>
      </c>
      <c r="DF6" s="20">
        <f t="shared" si="11"/>
        <v>0</v>
      </c>
      <c r="DG6" s="21">
        <f t="shared" si="11"/>
        <v>66.67</v>
      </c>
      <c r="DH6" s="20" t="str">
        <f>IF(DH7="","",IF(DH7="-","【-】","【"&amp;SUBSTITUTE(TEXT(DH7,"#,##0.00"),"-","△")&amp;"】"))</f>
        <v>【90.91】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74233</v>
      </c>
      <c r="D7" s="23">
        <v>47</v>
      </c>
      <c r="E7" s="23">
        <v>17</v>
      </c>
      <c r="F7" s="23">
        <v>7</v>
      </c>
      <c r="G7" s="23">
        <v>0</v>
      </c>
      <c r="H7" s="23" t="s">
        <v>97</v>
      </c>
      <c r="I7" s="23" t="s">
        <v>98</v>
      </c>
      <c r="J7" s="23" t="s">
        <v>99</v>
      </c>
      <c r="K7" s="23" t="s">
        <v>100</v>
      </c>
      <c r="L7" s="23" t="s">
        <v>101</v>
      </c>
      <c r="M7" s="23" t="s">
        <v>102</v>
      </c>
      <c r="N7" s="24" t="s">
        <v>103</v>
      </c>
      <c r="O7" s="24" t="s">
        <v>104</v>
      </c>
      <c r="P7" s="24">
        <v>1.99</v>
      </c>
      <c r="Q7" s="24">
        <v>100</v>
      </c>
      <c r="R7" s="24">
        <v>3850</v>
      </c>
      <c r="S7" s="24">
        <v>3042</v>
      </c>
      <c r="T7" s="24">
        <v>175.82</v>
      </c>
      <c r="U7" s="24">
        <v>17.3</v>
      </c>
      <c r="V7" s="24">
        <v>60</v>
      </c>
      <c r="W7" s="24">
        <v>7.0000000000000007E-2</v>
      </c>
      <c r="X7" s="24">
        <v>857.14</v>
      </c>
      <c r="Y7" s="24">
        <v>98.73</v>
      </c>
      <c r="Z7" s="24">
        <v>101.61</v>
      </c>
      <c r="AA7" s="24">
        <v>96.4</v>
      </c>
      <c r="AB7" s="24">
        <v>98.38</v>
      </c>
      <c r="AC7" s="24">
        <v>46.13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1936.09</v>
      </c>
      <c r="BG7" s="24">
        <v>1814.15</v>
      </c>
      <c r="BH7" s="24">
        <v>1469.01</v>
      </c>
      <c r="BI7" s="24">
        <v>1428.21</v>
      </c>
      <c r="BJ7" s="24">
        <v>1659.1</v>
      </c>
      <c r="BK7" s="24">
        <v>0</v>
      </c>
      <c r="BL7" s="24">
        <v>0</v>
      </c>
      <c r="BM7" s="24">
        <v>0</v>
      </c>
      <c r="BN7" s="24">
        <v>0</v>
      </c>
      <c r="BO7" s="24">
        <v>1659.1</v>
      </c>
      <c r="BP7" s="24">
        <v>395.81</v>
      </c>
      <c r="BQ7" s="24">
        <v>20.96</v>
      </c>
      <c r="BR7" s="24">
        <v>60.13</v>
      </c>
      <c r="BS7" s="24">
        <v>64.430000000000007</v>
      </c>
      <c r="BT7" s="24">
        <v>29.61</v>
      </c>
      <c r="BU7" s="24">
        <v>21.36</v>
      </c>
      <c r="BV7" s="24">
        <v>0</v>
      </c>
      <c r="BW7" s="24">
        <v>0</v>
      </c>
      <c r="BX7" s="24">
        <v>0</v>
      </c>
      <c r="BY7" s="24">
        <v>0</v>
      </c>
      <c r="BZ7" s="24">
        <v>21.36</v>
      </c>
      <c r="CA7" s="24">
        <v>34.97</v>
      </c>
      <c r="CB7" s="24">
        <v>649.4</v>
      </c>
      <c r="CC7" s="24">
        <v>230.27</v>
      </c>
      <c r="CD7" s="24">
        <v>213.02</v>
      </c>
      <c r="CE7" s="24">
        <v>470.84</v>
      </c>
      <c r="CF7" s="24">
        <v>636.75</v>
      </c>
      <c r="CG7" s="24">
        <v>0</v>
      </c>
      <c r="CH7" s="24">
        <v>0</v>
      </c>
      <c r="CI7" s="24">
        <v>0</v>
      </c>
      <c r="CJ7" s="24">
        <v>0</v>
      </c>
      <c r="CK7" s="24">
        <v>636.75</v>
      </c>
      <c r="CL7" s="24">
        <v>526.99</v>
      </c>
      <c r="CM7" s="24">
        <v>55.56</v>
      </c>
      <c r="CN7" s="24">
        <v>55.56</v>
      </c>
      <c r="CO7" s="24">
        <v>59.26</v>
      </c>
      <c r="CP7" s="24">
        <v>59.26</v>
      </c>
      <c r="CQ7" s="24">
        <v>59.26</v>
      </c>
      <c r="CR7" s="24">
        <v>0</v>
      </c>
      <c r="CS7" s="24">
        <v>0</v>
      </c>
      <c r="CT7" s="24">
        <v>0</v>
      </c>
      <c r="CU7" s="24">
        <v>0</v>
      </c>
      <c r="CV7" s="24">
        <v>59.26</v>
      </c>
      <c r="CW7" s="24">
        <v>39.369999999999997</v>
      </c>
      <c r="CX7" s="24">
        <v>60.94</v>
      </c>
      <c r="CY7" s="24">
        <v>61.54</v>
      </c>
      <c r="CZ7" s="24">
        <v>65.569999999999993</v>
      </c>
      <c r="DA7" s="24">
        <v>71.19</v>
      </c>
      <c r="DB7" s="24">
        <v>66.67</v>
      </c>
      <c r="DC7" s="24">
        <v>0</v>
      </c>
      <c r="DD7" s="24">
        <v>0</v>
      </c>
      <c r="DE7" s="24">
        <v>0</v>
      </c>
      <c r="DF7" s="24">
        <v>0</v>
      </c>
      <c r="DG7" s="24">
        <v>66.67</v>
      </c>
      <c r="DH7" s="24">
        <v>90.91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dcterms:created xsi:type="dcterms:W3CDTF">2023-12-12T02:58:22Z</dcterms:created>
  <dcterms:modified xsi:type="dcterms:W3CDTF">2024-02-07T07:04:28Z</dcterms:modified>
  <cp:category/>
</cp:coreProperties>
</file>