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vfl11\共有\11_上下水道課\1103_下水道係\●作業用データ（下水道係長）\【経営比較分析表】2022_074080_47_1718\"/>
    </mc:Choice>
  </mc:AlternateContent>
  <workbookProtection workbookAlgorithmName="SHA-512" workbookHashValue="ctLHG6/8teuzC41h65d2OyNks3D56DwkW6q72YvviZHKGueTvMFirRes2e5xVEvYqSso8TLIIrjKapuQgJaMzA==" workbookSaltValue="ZwjzwCe/we0aZXDCPDP/lA==" workbookSpinCount="100000" lockStructure="1"/>
  <bookViews>
    <workbookView xWindow="0" yWindow="0" windowWidth="19200" windowHeight="1060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L8" i="4"/>
  <c r="AD8" i="4"/>
  <c r="W8" i="4"/>
  <c r="P8" i="4"/>
  <c r="B8" i="4"/>
  <c r="B6" i="4"/>
</calcChain>
</file>

<file path=xl/sharedStrings.xml><?xml version="1.0" encoding="utf-8"?>
<sst xmlns="http://schemas.openxmlformats.org/spreadsheetml/2006/main" count="297" uniqueCount="115">
  <si>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</si>
  <si>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</si>
  <si>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</si>
  <si>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</si>
  <si>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</si>
  <si>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</si>
  <si>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</si>
  <si>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</si>
  <si>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</si>
  <si>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</si>
  <si>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</si>
  <si>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</si>
  <si>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</si>
  <si>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</si>
  <si>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</si>
  <si>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</si>
  <si>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</si>
  <si>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</si>
  <si>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</si>
  <si>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</si>
  <si>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</si>
  <si>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</si>
  <si>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</si>
  <si>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</si>
  <si>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</si>
  <si>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</si>
  <si>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</si>
  <si>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</si>
  <si>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</si>
  <si>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</si>
  <si>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</si>
  <si>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</si>
  <si>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</si>
  <si>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</si>
  <si>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</si>
  <si>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</si>
  <si>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</si>
  <si>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</si>
  <si>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</si>
  <si>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</si>
  <si>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</si>
  <si>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</si>
  <si>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</si>
  <si>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</si>
  <si>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</si>
  <si>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</si>
  <si>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</si>
  <si>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</si>
  <si>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</si>
  <si>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</si>
  <si>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</si>
  <si>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</si>
  <si>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</si>
  <si>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</si>
  <si>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</si>
  <si>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</si>
  <si>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</si>
  <si>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</si>
  <si>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</si>
  <si>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</si>
  <si>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</si>
  <si>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</si>
  <si>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</si>
  <si>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</si>
  <si>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</si>
  <si>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</si>
  <si>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</si>
  <si>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</si>
  <si>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</si>
  <si>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</si>
  <si>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</si>
  <si>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</si>
  <si>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</si>
  <si>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</si>
  <si>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</si>
  <si>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</si>
  <si>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</si>
  <si>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</si>
  <si>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</si>
  <si>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</si>
  <si>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</si>
  <si>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</si>
  <si>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</si>
  <si>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</si>
  <si>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</si>
  <si>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</si>
  <si>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</si>
  <si>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</si>
  <si>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</si>
  <si>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</si>
  <si>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</si>
  <si>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</si>
  <si>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</si>
  <si>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</si>
  <si>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</si>
  <si>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</si>
  <si>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</si>
  <si>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</si>
  <si>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</si>
  <si>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</si>
  <si>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</si>
  <si>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</si>
  <si>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</si>
  <si>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</si>
  <si>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</si>
  <si>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</si>
  <si>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</si>
  <si>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</si>
  <si>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</si>
  <si>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</si>
  <si>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</si>
  <si>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</si>
  <si>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昭和62年に供用開始されたことから、現在管渠については耐用年数に達してはいないが、処理施設の設備については、ほとんどが耐用年数を迎えており、本来であれば更新するところであるが、不具合発生の都度、オーバーホール等で対応している状況である。ストックマネジメント計画により計画的、効率的な管理に努めることとしている。</t>
    <rPh sb="1" eb="3">
      <t>ショウワ</t>
    </rPh>
    <rPh sb="42" eb="44">
      <t>ショリ</t>
    </rPh>
    <rPh sb="44" eb="46">
      <t>シセツ</t>
    </rPh>
    <rPh sb="47" eb="49">
      <t>セツビ</t>
    </rPh>
    <rPh sb="60" eb="62">
      <t>タイヨウ</t>
    </rPh>
    <rPh sb="62" eb="64">
      <t>ネンスウ</t>
    </rPh>
    <rPh sb="65" eb="66">
      <t>ムカ</t>
    </rPh>
    <rPh sb="71" eb="73">
      <t>ホンライ</t>
    </rPh>
    <rPh sb="77" eb="79">
      <t>コウシン</t>
    </rPh>
    <rPh sb="89" eb="92">
      <t>フグアイ</t>
    </rPh>
    <rPh sb="105" eb="106">
      <t>トウ</t>
    </rPh>
    <rPh sb="107" eb="109">
      <t>タイオウ</t>
    </rPh>
    <rPh sb="113" eb="115">
      <t>ジョウキョウ</t>
    </rPh>
    <rPh sb="129" eb="131">
      <t>ケイカク</t>
    </rPh>
    <rPh sb="134" eb="137">
      <t>ケイカクテキ</t>
    </rPh>
    <rPh sb="138" eb="141">
      <t>コウリツテキ</t>
    </rPh>
    <rPh sb="142" eb="144">
      <t>カンリ</t>
    </rPh>
    <rPh sb="145" eb="146">
      <t>ツト</t>
    </rPh>
    <phoneticPr fontId="4"/>
  </si>
  <si>
    <t>　経費回収率は100％ではあるものの、各比率とも健全とは言い難い状況である。企業債償還額が大きく、一般会計負担金に頼らざるを得ない状況となっている。法適用会計となり独立採算が求められ、さらには老朽化した施設更新も迫っていることから、接続率の向上と適正料金の検討を行い健全な経営に努めなければならない</t>
    <rPh sb="28" eb="29">
      <t>イ</t>
    </rPh>
    <rPh sb="30" eb="31">
      <t>ガタ</t>
    </rPh>
    <phoneticPr fontId="4"/>
  </si>
  <si>
    <t>①経常収支比率は、使用料に対し、浄化センターに係る維持管理費及び減価償却費等に係る支出が上回っているため１００％を下回った。施設の老朽化により今後さらに経費の増加が見込まれるため、使用料改定等の経営改善が必要である。
②累積欠損金比率は、前年よりも上回っており増加傾向にある。営業収益増収を図らなければならない。
③流動比率については、多額の企業債償還金が有り平均値よりも大きく下回っている。
④企業債残高対事業規模比率は前年から増加しており、今後も、設備等の更新により起債借入も増え比率も増加見込みである。
⑤経費回収率は平均値を上回っている状況だが、さらなる使用料収入の確保と汚水処理費の削減が必要である。
⑥汚水処理原価は平均値よりも低く抑えられているものの、さらなる経費削減が求められる。
⑦施設利用率は、平均値よりも低く、⑧水洗化率も平均値よりも低い状況であることから、接続率の向上に努めなければならない。
　</t>
    <rPh sb="57" eb="59">
      <t>シタマワ</t>
    </rPh>
    <rPh sb="62" eb="64">
      <t>シセツ</t>
    </rPh>
    <rPh sb="65" eb="68">
      <t>ロウキュウカ</t>
    </rPh>
    <rPh sb="76" eb="78">
      <t>ケイヒ</t>
    </rPh>
    <rPh sb="79" eb="81">
      <t>ゾウカ</t>
    </rPh>
    <rPh sb="82" eb="84">
      <t>ミコ</t>
    </rPh>
    <rPh sb="119" eb="121">
      <t>ゼンネン</t>
    </rPh>
    <rPh sb="130" eb="134">
      <t>ゾウカケイコウ</t>
    </rPh>
    <rPh sb="138" eb="140">
      <t>エイギョウ</t>
    </rPh>
    <rPh sb="140" eb="142">
      <t>シュウエキ</t>
    </rPh>
    <rPh sb="142" eb="144">
      <t>ゾウシュウ</t>
    </rPh>
    <rPh sb="145" eb="146">
      <t>ハカ</t>
    </rPh>
    <rPh sb="158" eb="160">
      <t>リュウドウ</t>
    </rPh>
    <rPh sb="160" eb="162">
      <t>ヒリツ</t>
    </rPh>
    <rPh sb="168" eb="170">
      <t>タガク</t>
    </rPh>
    <rPh sb="171" eb="174">
      <t>キギョウサイ</t>
    </rPh>
    <rPh sb="174" eb="177">
      <t>ショウカンキン</t>
    </rPh>
    <rPh sb="178" eb="179">
      <t>ア</t>
    </rPh>
    <rPh sb="180" eb="183">
      <t>ヘイキンチ</t>
    </rPh>
    <rPh sb="186" eb="187">
      <t>オオ</t>
    </rPh>
    <rPh sb="189" eb="191">
      <t>シタマワ</t>
    </rPh>
    <rPh sb="198" eb="201">
      <t>キギョウサイ</t>
    </rPh>
    <rPh sb="201" eb="203">
      <t>ザンダカ</t>
    </rPh>
    <rPh sb="203" eb="204">
      <t>タイ</t>
    </rPh>
    <rPh sb="204" eb="208">
      <t>ジギョウキボ</t>
    </rPh>
    <rPh sb="208" eb="210">
      <t>ヒリツ</t>
    </rPh>
    <rPh sb="211" eb="213">
      <t>ゼンネン</t>
    </rPh>
    <rPh sb="215" eb="217">
      <t>ゾウカ</t>
    </rPh>
    <rPh sb="222" eb="224">
      <t>コンゴ</t>
    </rPh>
    <rPh sb="226" eb="228">
      <t>セツビ</t>
    </rPh>
    <rPh sb="228" eb="229">
      <t>トウ</t>
    </rPh>
    <rPh sb="230" eb="232">
      <t>コウシン</t>
    </rPh>
    <rPh sb="235" eb="237">
      <t>キサイ</t>
    </rPh>
    <rPh sb="237" eb="239">
      <t>カリイレ</t>
    </rPh>
    <rPh sb="240" eb="241">
      <t>フ</t>
    </rPh>
    <rPh sb="242" eb="244">
      <t>ヒリツ</t>
    </rPh>
    <rPh sb="245" eb="247">
      <t>ゾウカ</t>
    </rPh>
    <rPh sb="247" eb="249">
      <t>ミコ</t>
    </rPh>
    <rPh sb="320" eb="321">
      <t>ヒク</t>
    </rPh>
    <rPh sb="322" eb="323">
      <t>オサ</t>
    </rPh>
    <rPh sb="337" eb="339">
      <t>ケイヒ</t>
    </rPh>
    <rPh sb="339" eb="341">
      <t>サクゲン</t>
    </rPh>
    <rPh sb="342" eb="343">
      <t>モト</t>
    </rPh>
    <rPh sb="350" eb="352">
      <t>シセツ</t>
    </rPh>
    <rPh sb="352" eb="355">
      <t>リヨウリツ</t>
    </rPh>
    <rPh sb="357" eb="360">
      <t>ヘイキンチ</t>
    </rPh>
    <rPh sb="363" eb="364">
      <t>ヒク</t>
    </rPh>
    <rPh sb="367" eb="371">
      <t>スイセンカリツ</t>
    </rPh>
    <rPh sb="372" eb="375">
      <t>ヘイキンチ</t>
    </rPh>
    <rPh sb="378" eb="379">
      <t>ヒク</t>
    </rPh>
    <rPh sb="380" eb="382">
      <t>ジョウキョウ</t>
    </rPh>
    <rPh sb="390" eb="393">
      <t>セツゾクリツ</t>
    </rPh>
    <rPh sb="394" eb="396">
      <t>コウジョウ</t>
    </rPh>
    <rPh sb="397" eb="39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</si>
</sst>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F95-43B8-82D8-A013CE77DA8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c:v>
                </c:pt>
                <c:pt idx="4">
                  <c:v>7.0000000000000007E-2</c:v>
                </c:pt>
              </c:numCache>
            </c:numRef>
          </c:val>
          <c:smooth val="0"/>
          <c:extLst>
            <c:ext xmlns:c16="http://schemas.microsoft.com/office/drawing/2014/chart" uri="{C3380CC4-5D6E-409C-BE32-E72D297353CC}">
              <c16:uniqueId val="{00000001-FF95-43B8-82D8-A013CE77DA8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45.05</c:v>
                </c:pt>
                <c:pt idx="4">
                  <c:v>46.93</c:v>
                </c:pt>
              </c:numCache>
            </c:numRef>
          </c:val>
          <c:extLst>
            <c:ext xmlns:c16="http://schemas.microsoft.com/office/drawing/2014/chart" uri="{C3380CC4-5D6E-409C-BE32-E72D297353CC}">
              <c16:uniqueId val="{00000000-5857-458C-9CD4-8A412DDC4A6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55.78</c:v>
                </c:pt>
                <c:pt idx="4">
                  <c:v>54.86</c:v>
                </c:pt>
              </c:numCache>
            </c:numRef>
          </c:val>
          <c:smooth val="0"/>
          <c:extLst>
            <c:ext xmlns:c16="http://schemas.microsoft.com/office/drawing/2014/chart" uri="{C3380CC4-5D6E-409C-BE32-E72D297353CC}">
              <c16:uniqueId val="{00000001-5857-458C-9CD4-8A412DDC4A6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77.62</c:v>
                </c:pt>
                <c:pt idx="4">
                  <c:v>77.08</c:v>
                </c:pt>
              </c:numCache>
            </c:numRef>
          </c:val>
          <c:extLst>
            <c:ext xmlns:c16="http://schemas.microsoft.com/office/drawing/2014/chart" uri="{C3380CC4-5D6E-409C-BE32-E72D297353CC}">
              <c16:uniqueId val="{00000000-94E9-46BE-889B-27C7B1F13AD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91.78</c:v>
                </c:pt>
                <c:pt idx="4">
                  <c:v>91.37</c:v>
                </c:pt>
              </c:numCache>
            </c:numRef>
          </c:val>
          <c:smooth val="0"/>
          <c:extLst>
            <c:ext xmlns:c16="http://schemas.microsoft.com/office/drawing/2014/chart" uri="{C3380CC4-5D6E-409C-BE32-E72D297353CC}">
              <c16:uniqueId val="{00000001-94E9-46BE-889B-27C7B1F13AD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93.18</c:v>
                </c:pt>
                <c:pt idx="4">
                  <c:v>97.47</c:v>
                </c:pt>
              </c:numCache>
            </c:numRef>
          </c:val>
          <c:extLst>
            <c:ext xmlns:c16="http://schemas.microsoft.com/office/drawing/2014/chart" uri="{C3380CC4-5D6E-409C-BE32-E72D297353CC}">
              <c16:uniqueId val="{00000000-791B-424F-A5F0-BCC3CC1E6B8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104.64</c:v>
                </c:pt>
                <c:pt idx="4">
                  <c:v>105.35</c:v>
                </c:pt>
              </c:numCache>
            </c:numRef>
          </c:val>
          <c:smooth val="0"/>
          <c:extLst>
            <c:ext xmlns:c16="http://schemas.microsoft.com/office/drawing/2014/chart" uri="{C3380CC4-5D6E-409C-BE32-E72D297353CC}">
              <c16:uniqueId val="{00000001-791B-424F-A5F0-BCC3CC1E6B8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4.26</c:v>
                </c:pt>
                <c:pt idx="4">
                  <c:v>8.35</c:v>
                </c:pt>
              </c:numCache>
            </c:numRef>
          </c:val>
          <c:extLst>
            <c:ext xmlns:c16="http://schemas.microsoft.com/office/drawing/2014/chart" uri="{C3380CC4-5D6E-409C-BE32-E72D297353CC}">
              <c16:uniqueId val="{00000000-3905-4893-AB44-749588C9813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26.89</c:v>
                </c:pt>
                <c:pt idx="4">
                  <c:v>29.42</c:v>
                </c:pt>
              </c:numCache>
            </c:numRef>
          </c:val>
          <c:smooth val="0"/>
          <c:extLst>
            <c:ext xmlns:c16="http://schemas.microsoft.com/office/drawing/2014/chart" uri="{C3380CC4-5D6E-409C-BE32-E72D297353CC}">
              <c16:uniqueId val="{00000001-3905-4893-AB44-749588C9813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D0D-4305-879E-0F09407D77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0.75</c:v>
                </c:pt>
                <c:pt idx="4">
                  <c:v>0.74</c:v>
                </c:pt>
              </c:numCache>
            </c:numRef>
          </c:val>
          <c:smooth val="0"/>
          <c:extLst>
            <c:ext xmlns:c16="http://schemas.microsoft.com/office/drawing/2014/chart" uri="{C3380CC4-5D6E-409C-BE32-E72D297353CC}">
              <c16:uniqueId val="{00000001-5D0D-4305-879E-0F09407D77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31.43</c:v>
                </c:pt>
                <c:pt idx="4">
                  <c:v>37.49</c:v>
                </c:pt>
              </c:numCache>
            </c:numRef>
          </c:val>
          <c:extLst>
            <c:ext xmlns:c16="http://schemas.microsoft.com/office/drawing/2014/chart" uri="{C3380CC4-5D6E-409C-BE32-E72D297353CC}">
              <c16:uniqueId val="{00000000-8FED-44E9-94C0-138207FD02A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25.76</c:v>
                </c:pt>
                <c:pt idx="4">
                  <c:v>26.07</c:v>
                </c:pt>
              </c:numCache>
            </c:numRef>
          </c:val>
          <c:smooth val="0"/>
          <c:extLst>
            <c:ext xmlns:c16="http://schemas.microsoft.com/office/drawing/2014/chart" uri="{C3380CC4-5D6E-409C-BE32-E72D297353CC}">
              <c16:uniqueId val="{00000001-8FED-44E9-94C0-138207FD02A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10.94</c:v>
                </c:pt>
                <c:pt idx="4">
                  <c:v>10.35</c:v>
                </c:pt>
              </c:numCache>
            </c:numRef>
          </c:val>
          <c:extLst>
            <c:ext xmlns:c16="http://schemas.microsoft.com/office/drawing/2014/chart" uri="{C3380CC4-5D6E-409C-BE32-E72D297353CC}">
              <c16:uniqueId val="{00000000-B7D0-4125-8DB4-A405ABAF4A0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65.56</c:v>
                </c:pt>
                <c:pt idx="4">
                  <c:v>65.87</c:v>
                </c:pt>
              </c:numCache>
            </c:numRef>
          </c:val>
          <c:smooth val="0"/>
          <c:extLst>
            <c:ext xmlns:c16="http://schemas.microsoft.com/office/drawing/2014/chart" uri="{C3380CC4-5D6E-409C-BE32-E72D297353CC}">
              <c16:uniqueId val="{00000001-B7D0-4125-8DB4-A405ABAF4A0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105.41</c:v>
                </c:pt>
                <c:pt idx="4">
                  <c:v>127.2</c:v>
                </c:pt>
              </c:numCache>
            </c:numRef>
          </c:val>
          <c:extLst>
            <c:ext xmlns:c16="http://schemas.microsoft.com/office/drawing/2014/chart" uri="{C3380CC4-5D6E-409C-BE32-E72D297353CC}">
              <c16:uniqueId val="{00000000-95AE-4B9D-BE13-1BCEE98E5DC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765.48</c:v>
                </c:pt>
                <c:pt idx="4">
                  <c:v>742.08</c:v>
                </c:pt>
              </c:numCache>
            </c:numRef>
          </c:val>
          <c:smooth val="0"/>
          <c:extLst>
            <c:ext xmlns:c16="http://schemas.microsoft.com/office/drawing/2014/chart" uri="{C3380CC4-5D6E-409C-BE32-E72D297353CC}">
              <c16:uniqueId val="{00000001-95AE-4B9D-BE13-1BCEE98E5DC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100</c:v>
                </c:pt>
                <c:pt idx="4">
                  <c:v>100.01</c:v>
                </c:pt>
              </c:numCache>
            </c:numRef>
          </c:val>
          <c:extLst>
            <c:ext xmlns:c16="http://schemas.microsoft.com/office/drawing/2014/chart" uri="{C3380CC4-5D6E-409C-BE32-E72D297353CC}">
              <c16:uniqueId val="{00000000-E414-4E9B-A766-0C67B86312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87.8</c:v>
                </c:pt>
                <c:pt idx="4">
                  <c:v>86.51</c:v>
                </c:pt>
              </c:numCache>
            </c:numRef>
          </c:val>
          <c:smooth val="0"/>
          <c:extLst>
            <c:ext xmlns:c16="http://schemas.microsoft.com/office/drawing/2014/chart" uri="{C3380CC4-5D6E-409C-BE32-E72D297353CC}">
              <c16:uniqueId val="{00000001-E414-4E9B-A766-0C67B86312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158.72999999999999</c:v>
                </c:pt>
                <c:pt idx="4">
                  <c:v>159.83000000000001</c:v>
                </c:pt>
              </c:numCache>
            </c:numRef>
          </c:val>
          <c:extLst>
            <c:ext xmlns:c16="http://schemas.microsoft.com/office/drawing/2014/chart" uri="{C3380CC4-5D6E-409C-BE32-E72D297353CC}">
              <c16:uniqueId val="{00000000-F7AC-4329-A87A-43BB46C56D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187.69</c:v>
                </c:pt>
                <c:pt idx="4">
                  <c:v>188.24</c:v>
                </c:pt>
              </c:numCache>
            </c:numRef>
          </c:val>
          <c:smooth val="0"/>
          <c:extLst>
            <c:ext xmlns:c16="http://schemas.microsoft.com/office/drawing/2014/chart" uri="{C3380CC4-5D6E-409C-BE32-E72D297353CC}">
              <c16:uniqueId val="{00000001-F7AC-4329-A87A-43BB46C56D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猪苗代町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5">
        <f>データ!S6</f>
        <v>13145</v>
      </c>
      <c r="AM8" s="45"/>
      <c r="AN8" s="45"/>
      <c r="AO8" s="45"/>
      <c r="AP8" s="45"/>
      <c r="AQ8" s="45"/>
      <c r="AR8" s="45"/>
      <c r="AS8" s="45"/>
      <c r="AT8" s="46">
        <f>データ!T6</f>
        <v>394.85</v>
      </c>
      <c r="AU8" s="46"/>
      <c r="AV8" s="46"/>
      <c r="AW8" s="46"/>
      <c r="AX8" s="46"/>
      <c r="AY8" s="46"/>
      <c r="AZ8" s="46"/>
      <c r="BA8" s="46"/>
      <c r="BB8" s="46">
        <f>データ!U6</f>
        <v>33.29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64.540000000000006</v>
      </c>
      <c r="J10" s="46"/>
      <c r="K10" s="46"/>
      <c r="L10" s="46"/>
      <c r="M10" s="46"/>
      <c r="N10" s="46"/>
      <c r="O10" s="46"/>
      <c r="P10" s="46">
        <f>データ!P6</f>
        <v>49.88</v>
      </c>
      <c r="Q10" s="46"/>
      <c r="R10" s="46"/>
      <c r="S10" s="46"/>
      <c r="T10" s="46"/>
      <c r="U10" s="46"/>
      <c r="V10" s="46"/>
      <c r="W10" s="46">
        <f>データ!Q6</f>
        <v>80.83</v>
      </c>
      <c r="X10" s="46"/>
      <c r="Y10" s="46"/>
      <c r="Z10" s="46"/>
      <c r="AA10" s="46"/>
      <c r="AB10" s="46"/>
      <c r="AC10" s="46"/>
      <c r="AD10" s="45">
        <f>データ!R6</f>
        <v>3058</v>
      </c>
      <c r="AE10" s="45"/>
      <c r="AF10" s="45"/>
      <c r="AG10" s="45"/>
      <c r="AH10" s="45"/>
      <c r="AI10" s="45"/>
      <c r="AJ10" s="45"/>
      <c r="AK10" s="2"/>
      <c r="AL10" s="45">
        <f>データ!V6</f>
        <v>6492</v>
      </c>
      <c r="AM10" s="45"/>
      <c r="AN10" s="45"/>
      <c r="AO10" s="45"/>
      <c r="AP10" s="45"/>
      <c r="AQ10" s="45"/>
      <c r="AR10" s="45"/>
      <c r="AS10" s="45"/>
      <c r="AT10" s="46">
        <f>データ!W6</f>
        <v>3.46</v>
      </c>
      <c r="AU10" s="46"/>
      <c r="AV10" s="46"/>
      <c r="AW10" s="46"/>
      <c r="AX10" s="46"/>
      <c r="AY10" s="46"/>
      <c r="AZ10" s="46"/>
      <c r="BA10" s="46"/>
      <c r="BB10" s="46">
        <f>データ!X6</f>
        <v>1876.3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112</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a+UN4B5wHReYmQZBHuwdxN8g8ddOUpYF5e+6ljcURssaS+22ujO412qYOKmX8KNZN0Fr1Phd6BLQ/HwNOwIzaw==" saltValue="vR52sBJJZPgmA+JDkIOjm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74080</v>
      </c>
      <c r="D6" s="19">
        <f t="shared" si="3"/>
        <v>46</v>
      </c>
      <c r="E6" s="19">
        <f t="shared" si="3"/>
        <v>17</v>
      </c>
      <c r="F6" s="19">
        <f t="shared" si="3"/>
        <v>1</v>
      </c>
      <c r="G6" s="19">
        <f t="shared" si="3"/>
        <v>0</v>
      </c>
      <c r="H6" s="19" t="str">
        <f t="shared" si="3"/>
        <v>福島県　猪苗代町</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64.540000000000006</v>
      </c>
      <c r="P6" s="20">
        <f t="shared" si="3"/>
        <v>49.88</v>
      </c>
      <c r="Q6" s="20">
        <f t="shared" si="3"/>
        <v>80.83</v>
      </c>
      <c r="R6" s="20">
        <f t="shared" si="3"/>
        <v>3058</v>
      </c>
      <c r="S6" s="20">
        <f t="shared" si="3"/>
        <v>13145</v>
      </c>
      <c r="T6" s="20">
        <f t="shared" si="3"/>
        <v>394.85</v>
      </c>
      <c r="U6" s="20">
        <f t="shared" si="3"/>
        <v>33.29</v>
      </c>
      <c r="V6" s="20">
        <f t="shared" si="3"/>
        <v>6492</v>
      </c>
      <c r="W6" s="20">
        <f t="shared" si="3"/>
        <v>3.46</v>
      </c>
      <c r="X6" s="20">
        <f t="shared" si="3"/>
        <v>1876.3</v>
      </c>
      <c r="Y6" s="21" t="str">
        <f>IF(Y7="",NA(),Y7)</f>
        <v>-</v>
      </c>
      <c r="Z6" s="21" t="str">
        <f t="shared" ref="Z6:AH6" si="4">IF(Z7="",NA(),Z7)</f>
        <v>-</v>
      </c>
      <c r="AA6" s="21" t="str">
        <f t="shared" si="4"/>
        <v>-</v>
      </c>
      <c r="AB6" s="21">
        <f t="shared" si="4"/>
        <v>93.18</v>
      </c>
      <c r="AC6" s="21">
        <f t="shared" si="4"/>
        <v>97.47</v>
      </c>
      <c r="AD6" s="21" t="str">
        <f t="shared" si="4"/>
        <v>-</v>
      </c>
      <c r="AE6" s="21" t="str">
        <f t="shared" si="4"/>
        <v>-</v>
      </c>
      <c r="AF6" s="21" t="str">
        <f t="shared" si="4"/>
        <v>-</v>
      </c>
      <c r="AG6" s="21">
        <f t="shared" si="4"/>
        <v>104.64</v>
      </c>
      <c r="AH6" s="21">
        <f t="shared" si="4"/>
        <v>105.35</v>
      </c>
      <c r="AI6" s="20" t="str">
        <f>IF(AI7="","",IF(AI7="-","【-】","【"&amp;SUBSTITUTE(TEXT(AI7,"#,##0.00"),"-","△")&amp;"】"))</f>
        <v>【106.11】</v>
      </c>
      <c r="AJ6" s="21" t="str">
        <f>IF(AJ7="",NA(),AJ7)</f>
        <v>-</v>
      </c>
      <c r="AK6" s="21" t="str">
        <f t="shared" ref="AK6:AS6" si="5">IF(AK7="",NA(),AK7)</f>
        <v>-</v>
      </c>
      <c r="AL6" s="21" t="str">
        <f t="shared" si="5"/>
        <v>-</v>
      </c>
      <c r="AM6" s="21">
        <f t="shared" si="5"/>
        <v>31.43</v>
      </c>
      <c r="AN6" s="21">
        <f t="shared" si="5"/>
        <v>37.49</v>
      </c>
      <c r="AO6" s="21" t="str">
        <f t="shared" si="5"/>
        <v>-</v>
      </c>
      <c r="AP6" s="21" t="str">
        <f t="shared" si="5"/>
        <v>-</v>
      </c>
      <c r="AQ6" s="21" t="str">
        <f t="shared" si="5"/>
        <v>-</v>
      </c>
      <c r="AR6" s="21">
        <f t="shared" si="5"/>
        <v>25.76</v>
      </c>
      <c r="AS6" s="21">
        <f t="shared" si="5"/>
        <v>26.07</v>
      </c>
      <c r="AT6" s="20" t="str">
        <f>IF(AT7="","",IF(AT7="-","【-】","【"&amp;SUBSTITUTE(TEXT(AT7,"#,##0.00"),"-","△")&amp;"】"))</f>
        <v>【3.15】</v>
      </c>
      <c r="AU6" s="21" t="str">
        <f>IF(AU7="",NA(),AU7)</f>
        <v>-</v>
      </c>
      <c r="AV6" s="21" t="str">
        <f t="shared" ref="AV6:BD6" si="6">IF(AV7="",NA(),AV7)</f>
        <v>-</v>
      </c>
      <c r="AW6" s="21" t="str">
        <f t="shared" si="6"/>
        <v>-</v>
      </c>
      <c r="AX6" s="21">
        <f t="shared" si="6"/>
        <v>10.94</v>
      </c>
      <c r="AY6" s="21">
        <f t="shared" si="6"/>
        <v>10.35</v>
      </c>
      <c r="AZ6" s="21" t="str">
        <f t="shared" si="6"/>
        <v>-</v>
      </c>
      <c r="BA6" s="21" t="str">
        <f t="shared" si="6"/>
        <v>-</v>
      </c>
      <c r="BB6" s="21" t="str">
        <f t="shared" si="6"/>
        <v>-</v>
      </c>
      <c r="BC6" s="21">
        <f t="shared" si="6"/>
        <v>65.56</v>
      </c>
      <c r="BD6" s="21">
        <f t="shared" si="6"/>
        <v>65.87</v>
      </c>
      <c r="BE6" s="20" t="str">
        <f>IF(BE7="","",IF(BE7="-","【-】","【"&amp;SUBSTITUTE(TEXT(BE7,"#,##0.00"),"-","△")&amp;"】"))</f>
        <v>【73.44】</v>
      </c>
      <c r="BF6" s="21" t="str">
        <f>IF(BF7="",NA(),BF7)</f>
        <v>-</v>
      </c>
      <c r="BG6" s="21" t="str">
        <f t="shared" ref="BG6:BO6" si="7">IF(BG7="",NA(),BG7)</f>
        <v>-</v>
      </c>
      <c r="BH6" s="21" t="str">
        <f t="shared" si="7"/>
        <v>-</v>
      </c>
      <c r="BI6" s="21">
        <f t="shared" si="7"/>
        <v>105.41</v>
      </c>
      <c r="BJ6" s="21">
        <f t="shared" si="7"/>
        <v>127.2</v>
      </c>
      <c r="BK6" s="21" t="str">
        <f t="shared" si="7"/>
        <v>-</v>
      </c>
      <c r="BL6" s="21" t="str">
        <f t="shared" si="7"/>
        <v>-</v>
      </c>
      <c r="BM6" s="21" t="str">
        <f t="shared" si="7"/>
        <v>-</v>
      </c>
      <c r="BN6" s="21">
        <f t="shared" si="7"/>
        <v>765.48</v>
      </c>
      <c r="BO6" s="21">
        <f t="shared" si="7"/>
        <v>742.08</v>
      </c>
      <c r="BP6" s="20" t="str">
        <f>IF(BP7="","",IF(BP7="-","【-】","【"&amp;SUBSTITUTE(TEXT(BP7,"#,##0.00"),"-","△")&amp;"】"))</f>
        <v>【652.82】</v>
      </c>
      <c r="BQ6" s="21" t="str">
        <f>IF(BQ7="",NA(),BQ7)</f>
        <v>-</v>
      </c>
      <c r="BR6" s="21" t="str">
        <f t="shared" ref="BR6:BZ6" si="8">IF(BR7="",NA(),BR7)</f>
        <v>-</v>
      </c>
      <c r="BS6" s="21" t="str">
        <f t="shared" si="8"/>
        <v>-</v>
      </c>
      <c r="BT6" s="21">
        <f t="shared" si="8"/>
        <v>100</v>
      </c>
      <c r="BU6" s="21">
        <f t="shared" si="8"/>
        <v>100.01</v>
      </c>
      <c r="BV6" s="21" t="str">
        <f t="shared" si="8"/>
        <v>-</v>
      </c>
      <c r="BW6" s="21" t="str">
        <f t="shared" si="8"/>
        <v>-</v>
      </c>
      <c r="BX6" s="21" t="str">
        <f t="shared" si="8"/>
        <v>-</v>
      </c>
      <c r="BY6" s="21">
        <f t="shared" si="8"/>
        <v>87.8</v>
      </c>
      <c r="BZ6" s="21">
        <f t="shared" si="8"/>
        <v>86.51</v>
      </c>
      <c r="CA6" s="20" t="str">
        <f>IF(CA7="","",IF(CA7="-","【-】","【"&amp;SUBSTITUTE(TEXT(CA7,"#,##0.00"),"-","△")&amp;"】"))</f>
        <v>【97.61】</v>
      </c>
      <c r="CB6" s="21" t="str">
        <f>IF(CB7="",NA(),CB7)</f>
        <v>-</v>
      </c>
      <c r="CC6" s="21" t="str">
        <f t="shared" ref="CC6:CK6" si="9">IF(CC7="",NA(),CC7)</f>
        <v>-</v>
      </c>
      <c r="CD6" s="21" t="str">
        <f t="shared" si="9"/>
        <v>-</v>
      </c>
      <c r="CE6" s="21">
        <f t="shared" si="9"/>
        <v>158.72999999999999</v>
      </c>
      <c r="CF6" s="21">
        <f t="shared" si="9"/>
        <v>159.83000000000001</v>
      </c>
      <c r="CG6" s="21" t="str">
        <f t="shared" si="9"/>
        <v>-</v>
      </c>
      <c r="CH6" s="21" t="str">
        <f t="shared" si="9"/>
        <v>-</v>
      </c>
      <c r="CI6" s="21" t="str">
        <f t="shared" si="9"/>
        <v>-</v>
      </c>
      <c r="CJ6" s="21">
        <f t="shared" si="9"/>
        <v>187.69</v>
      </c>
      <c r="CK6" s="21">
        <f t="shared" si="9"/>
        <v>188.24</v>
      </c>
      <c r="CL6" s="20" t="str">
        <f>IF(CL7="","",IF(CL7="-","【-】","【"&amp;SUBSTITUTE(TEXT(CL7,"#,##0.00"),"-","△")&amp;"】"))</f>
        <v>【138.29】</v>
      </c>
      <c r="CM6" s="21" t="str">
        <f>IF(CM7="",NA(),CM7)</f>
        <v>-</v>
      </c>
      <c r="CN6" s="21" t="str">
        <f t="shared" ref="CN6:CV6" si="10">IF(CN7="",NA(),CN7)</f>
        <v>-</v>
      </c>
      <c r="CO6" s="21" t="str">
        <f t="shared" si="10"/>
        <v>-</v>
      </c>
      <c r="CP6" s="21">
        <f t="shared" si="10"/>
        <v>45.05</v>
      </c>
      <c r="CQ6" s="21">
        <f t="shared" si="10"/>
        <v>46.93</v>
      </c>
      <c r="CR6" s="21" t="str">
        <f t="shared" si="10"/>
        <v>-</v>
      </c>
      <c r="CS6" s="21" t="str">
        <f t="shared" si="10"/>
        <v>-</v>
      </c>
      <c r="CT6" s="21" t="str">
        <f t="shared" si="10"/>
        <v>-</v>
      </c>
      <c r="CU6" s="21">
        <f t="shared" si="10"/>
        <v>55.78</v>
      </c>
      <c r="CV6" s="21">
        <f t="shared" si="10"/>
        <v>54.86</v>
      </c>
      <c r="CW6" s="20" t="str">
        <f>IF(CW7="","",IF(CW7="-","【-】","【"&amp;SUBSTITUTE(TEXT(CW7,"#,##0.00"),"-","△")&amp;"】"))</f>
        <v>【59.10】</v>
      </c>
      <c r="CX6" s="21" t="str">
        <f>IF(CX7="",NA(),CX7)</f>
        <v>-</v>
      </c>
      <c r="CY6" s="21" t="str">
        <f t="shared" ref="CY6:DG6" si="11">IF(CY7="",NA(),CY7)</f>
        <v>-</v>
      </c>
      <c r="CZ6" s="21" t="str">
        <f t="shared" si="11"/>
        <v>-</v>
      </c>
      <c r="DA6" s="21">
        <f t="shared" si="11"/>
        <v>77.62</v>
      </c>
      <c r="DB6" s="21">
        <f t="shared" si="11"/>
        <v>77.08</v>
      </c>
      <c r="DC6" s="21" t="str">
        <f t="shared" si="11"/>
        <v>-</v>
      </c>
      <c r="DD6" s="21" t="str">
        <f t="shared" si="11"/>
        <v>-</v>
      </c>
      <c r="DE6" s="21" t="str">
        <f t="shared" si="11"/>
        <v>-</v>
      </c>
      <c r="DF6" s="21">
        <f t="shared" si="11"/>
        <v>91.78</v>
      </c>
      <c r="DG6" s="21">
        <f t="shared" si="11"/>
        <v>91.37</v>
      </c>
      <c r="DH6" s="20" t="str">
        <f>IF(DH7="","",IF(DH7="-","【-】","【"&amp;SUBSTITUTE(TEXT(DH7,"#,##0.00"),"-","△")&amp;"】"))</f>
        <v>【95.82】</v>
      </c>
      <c r="DI6" s="21" t="str">
        <f>IF(DI7="",NA(),DI7)</f>
        <v>-</v>
      </c>
      <c r="DJ6" s="21" t="str">
        <f t="shared" ref="DJ6:DR6" si="12">IF(DJ7="",NA(),DJ7)</f>
        <v>-</v>
      </c>
      <c r="DK6" s="21" t="str">
        <f t="shared" si="12"/>
        <v>-</v>
      </c>
      <c r="DL6" s="21">
        <f t="shared" si="12"/>
        <v>4.26</v>
      </c>
      <c r="DM6" s="21">
        <f t="shared" si="12"/>
        <v>8.35</v>
      </c>
      <c r="DN6" s="21" t="str">
        <f t="shared" si="12"/>
        <v>-</v>
      </c>
      <c r="DO6" s="21" t="str">
        <f t="shared" si="12"/>
        <v>-</v>
      </c>
      <c r="DP6" s="21" t="str">
        <f t="shared" si="12"/>
        <v>-</v>
      </c>
      <c r="DQ6" s="21">
        <f t="shared" si="12"/>
        <v>26.89</v>
      </c>
      <c r="DR6" s="21">
        <f t="shared" si="12"/>
        <v>29.42</v>
      </c>
      <c r="DS6" s="20" t="str">
        <f>IF(DS7="","",IF(DS7="-","【-】","【"&amp;SUBSTITUTE(TEXT(DS7,"#,##0.00"),"-","△")&amp;"】"))</f>
        <v>【39.74】</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0.75</v>
      </c>
      <c r="EC6" s="21">
        <f t="shared" si="13"/>
        <v>0.74</v>
      </c>
      <c r="ED6" s="20" t="str">
        <f>IF(ED7="","",IF(ED7="-","【-】","【"&amp;SUBSTITUTE(TEXT(ED7,"#,##0.00"),"-","△")&amp;"】"))</f>
        <v>【7.62】</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v>
      </c>
      <c r="EN6" s="21">
        <f t="shared" si="14"/>
        <v>7.0000000000000007E-2</v>
      </c>
      <c r="EO6" s="20" t="str">
        <f>IF(EO7="","",IF(EO7="-","【-】","【"&amp;SUBSTITUTE(TEXT(EO7,"#,##0.00"),"-","△")&amp;"】"))</f>
        <v>【0.23】</v>
      </c>
    </row>
    <row r="7" spans="1:148" s="22" customFormat="1" x14ac:dyDescent="0.15">
      <c r="A7" s="14"/>
      <c r="B7" s="23">
        <v>2022</v>
      </c>
      <c r="C7" s="23">
        <v>74080</v>
      </c>
      <c r="D7" s="23">
        <v>46</v>
      </c>
      <c r="E7" s="23">
        <v>17</v>
      </c>
      <c r="F7" s="23">
        <v>1</v>
      </c>
      <c r="G7" s="23">
        <v>0</v>
      </c>
      <c r="H7" s="23" t="s">
        <v>95</v>
      </c>
      <c r="I7" s="23" t="s">
        <v>96</v>
      </c>
      <c r="J7" s="23" t="s">
        <v>97</v>
      </c>
      <c r="K7" s="23" t="s">
        <v>98</v>
      </c>
      <c r="L7" s="23" t="s">
        <v>99</v>
      </c>
      <c r="M7" s="23" t="s">
        <v>100</v>
      </c>
      <c r="N7" s="24" t="s">
        <v>101</v>
      </c>
      <c r="O7" s="24">
        <v>64.540000000000006</v>
      </c>
      <c r="P7" s="24">
        <v>49.88</v>
      </c>
      <c r="Q7" s="24">
        <v>80.83</v>
      </c>
      <c r="R7" s="24">
        <v>3058</v>
      </c>
      <c r="S7" s="24">
        <v>13145</v>
      </c>
      <c r="T7" s="24">
        <v>394.85</v>
      </c>
      <c r="U7" s="24">
        <v>33.29</v>
      </c>
      <c r="V7" s="24">
        <v>6492</v>
      </c>
      <c r="W7" s="24">
        <v>3.46</v>
      </c>
      <c r="X7" s="24">
        <v>1876.3</v>
      </c>
      <c r="Y7" s="24" t="s">
        <v>101</v>
      </c>
      <c r="Z7" s="24" t="s">
        <v>101</v>
      </c>
      <c r="AA7" s="24" t="s">
        <v>101</v>
      </c>
      <c r="AB7" s="24">
        <v>93.18</v>
      </c>
      <c r="AC7" s="24">
        <v>97.47</v>
      </c>
      <c r="AD7" s="24" t="s">
        <v>101</v>
      </c>
      <c r="AE7" s="24" t="s">
        <v>101</v>
      </c>
      <c r="AF7" s="24" t="s">
        <v>101</v>
      </c>
      <c r="AG7" s="24">
        <v>104.64</v>
      </c>
      <c r="AH7" s="24">
        <v>105.35</v>
      </c>
      <c r="AI7" s="24">
        <v>106.11</v>
      </c>
      <c r="AJ7" s="24" t="s">
        <v>101</v>
      </c>
      <c r="AK7" s="24" t="s">
        <v>101</v>
      </c>
      <c r="AL7" s="24" t="s">
        <v>101</v>
      </c>
      <c r="AM7" s="24">
        <v>31.43</v>
      </c>
      <c r="AN7" s="24">
        <v>37.49</v>
      </c>
      <c r="AO7" s="24" t="s">
        <v>101</v>
      </c>
      <c r="AP7" s="24" t="s">
        <v>101</v>
      </c>
      <c r="AQ7" s="24" t="s">
        <v>101</v>
      </c>
      <c r="AR7" s="24">
        <v>25.76</v>
      </c>
      <c r="AS7" s="24">
        <v>26.07</v>
      </c>
      <c r="AT7" s="24">
        <v>3.15</v>
      </c>
      <c r="AU7" s="24" t="s">
        <v>101</v>
      </c>
      <c r="AV7" s="24" t="s">
        <v>101</v>
      </c>
      <c r="AW7" s="24" t="s">
        <v>101</v>
      </c>
      <c r="AX7" s="24">
        <v>10.94</v>
      </c>
      <c r="AY7" s="24">
        <v>10.35</v>
      </c>
      <c r="AZ7" s="24" t="s">
        <v>101</v>
      </c>
      <c r="BA7" s="24" t="s">
        <v>101</v>
      </c>
      <c r="BB7" s="24" t="s">
        <v>101</v>
      </c>
      <c r="BC7" s="24">
        <v>65.56</v>
      </c>
      <c r="BD7" s="24">
        <v>65.87</v>
      </c>
      <c r="BE7" s="24">
        <v>73.44</v>
      </c>
      <c r="BF7" s="24" t="s">
        <v>101</v>
      </c>
      <c r="BG7" s="24" t="s">
        <v>101</v>
      </c>
      <c r="BH7" s="24" t="s">
        <v>101</v>
      </c>
      <c r="BI7" s="24">
        <v>105.41</v>
      </c>
      <c r="BJ7" s="24">
        <v>127.2</v>
      </c>
      <c r="BK7" s="24" t="s">
        <v>101</v>
      </c>
      <c r="BL7" s="24" t="s">
        <v>101</v>
      </c>
      <c r="BM7" s="24" t="s">
        <v>101</v>
      </c>
      <c r="BN7" s="24">
        <v>765.48</v>
      </c>
      <c r="BO7" s="24">
        <v>742.08</v>
      </c>
      <c r="BP7" s="24">
        <v>652.82000000000005</v>
      </c>
      <c r="BQ7" s="24" t="s">
        <v>101</v>
      </c>
      <c r="BR7" s="24" t="s">
        <v>101</v>
      </c>
      <c r="BS7" s="24" t="s">
        <v>101</v>
      </c>
      <c r="BT7" s="24">
        <v>100</v>
      </c>
      <c r="BU7" s="24">
        <v>100.01</v>
      </c>
      <c r="BV7" s="24" t="s">
        <v>101</v>
      </c>
      <c r="BW7" s="24" t="s">
        <v>101</v>
      </c>
      <c r="BX7" s="24" t="s">
        <v>101</v>
      </c>
      <c r="BY7" s="24">
        <v>87.8</v>
      </c>
      <c r="BZ7" s="24">
        <v>86.51</v>
      </c>
      <c r="CA7" s="24">
        <v>97.61</v>
      </c>
      <c r="CB7" s="24" t="s">
        <v>101</v>
      </c>
      <c r="CC7" s="24" t="s">
        <v>101</v>
      </c>
      <c r="CD7" s="24" t="s">
        <v>101</v>
      </c>
      <c r="CE7" s="24">
        <v>158.72999999999999</v>
      </c>
      <c r="CF7" s="24">
        <v>159.83000000000001</v>
      </c>
      <c r="CG7" s="24" t="s">
        <v>101</v>
      </c>
      <c r="CH7" s="24" t="s">
        <v>101</v>
      </c>
      <c r="CI7" s="24" t="s">
        <v>101</v>
      </c>
      <c r="CJ7" s="24">
        <v>187.69</v>
      </c>
      <c r="CK7" s="24">
        <v>188.24</v>
      </c>
      <c r="CL7" s="24">
        <v>138.29</v>
      </c>
      <c r="CM7" s="24" t="s">
        <v>101</v>
      </c>
      <c r="CN7" s="24" t="s">
        <v>101</v>
      </c>
      <c r="CO7" s="24" t="s">
        <v>101</v>
      </c>
      <c r="CP7" s="24">
        <v>45.05</v>
      </c>
      <c r="CQ7" s="24">
        <v>46.93</v>
      </c>
      <c r="CR7" s="24" t="s">
        <v>101</v>
      </c>
      <c r="CS7" s="24" t="s">
        <v>101</v>
      </c>
      <c r="CT7" s="24" t="s">
        <v>101</v>
      </c>
      <c r="CU7" s="24">
        <v>55.78</v>
      </c>
      <c r="CV7" s="24">
        <v>54.86</v>
      </c>
      <c r="CW7" s="24">
        <v>59.1</v>
      </c>
      <c r="CX7" s="24" t="s">
        <v>101</v>
      </c>
      <c r="CY7" s="24" t="s">
        <v>101</v>
      </c>
      <c r="CZ7" s="24" t="s">
        <v>101</v>
      </c>
      <c r="DA7" s="24">
        <v>77.62</v>
      </c>
      <c r="DB7" s="24">
        <v>77.08</v>
      </c>
      <c r="DC7" s="24" t="s">
        <v>101</v>
      </c>
      <c r="DD7" s="24" t="s">
        <v>101</v>
      </c>
      <c r="DE7" s="24" t="s">
        <v>101</v>
      </c>
      <c r="DF7" s="24">
        <v>91.78</v>
      </c>
      <c r="DG7" s="24">
        <v>91.37</v>
      </c>
      <c r="DH7" s="24">
        <v>95.82</v>
      </c>
      <c r="DI7" s="24" t="s">
        <v>101</v>
      </c>
      <c r="DJ7" s="24" t="s">
        <v>101</v>
      </c>
      <c r="DK7" s="24" t="s">
        <v>101</v>
      </c>
      <c r="DL7" s="24">
        <v>4.26</v>
      </c>
      <c r="DM7" s="24">
        <v>8.35</v>
      </c>
      <c r="DN7" s="24" t="s">
        <v>101</v>
      </c>
      <c r="DO7" s="24" t="s">
        <v>101</v>
      </c>
      <c r="DP7" s="24" t="s">
        <v>101</v>
      </c>
      <c r="DQ7" s="24">
        <v>26.89</v>
      </c>
      <c r="DR7" s="24">
        <v>29.42</v>
      </c>
      <c r="DS7" s="24">
        <v>39.74</v>
      </c>
      <c r="DT7" s="24" t="s">
        <v>101</v>
      </c>
      <c r="DU7" s="24" t="s">
        <v>101</v>
      </c>
      <c r="DV7" s="24" t="s">
        <v>101</v>
      </c>
      <c r="DW7" s="24">
        <v>0</v>
      </c>
      <c r="DX7" s="24">
        <v>0</v>
      </c>
      <c r="DY7" s="24" t="s">
        <v>101</v>
      </c>
      <c r="DZ7" s="24" t="s">
        <v>101</v>
      </c>
      <c r="EA7" s="24" t="s">
        <v>101</v>
      </c>
      <c r="EB7" s="24">
        <v>0.75</v>
      </c>
      <c r="EC7" s="24">
        <v>0.74</v>
      </c>
      <c r="ED7" s="24">
        <v>7.62</v>
      </c>
      <c r="EE7" s="24" t="s">
        <v>101</v>
      </c>
      <c r="EF7" s="24" t="s">
        <v>101</v>
      </c>
      <c r="EG7" s="24" t="s">
        <v>101</v>
      </c>
      <c r="EH7" s="24">
        <v>0</v>
      </c>
      <c r="EI7" s="24">
        <v>0</v>
      </c>
      <c r="EJ7" s="24" t="s">
        <v>101</v>
      </c>
      <c r="EK7" s="24" t="s">
        <v>101</v>
      </c>
      <c r="EL7" s="24" t="s">
        <v>101</v>
      </c>
      <c r="EM7" s="24">
        <v>0.1</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dcterms:created xsi:type="dcterms:W3CDTF">2023-12-12T00:43:22Z</dcterms:created>
  <dcterms:modified xsi:type="dcterms:W3CDTF">2024-01-31T08:21:42Z</dcterms:modified>
  <cp:category/>
</cp:coreProperties>
</file>