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bandaifukushima-my.sharepoint.com/personal/hikaru_kikuchi_town_bandai_fukushima_jp/Documents/経営比較分析票（R４）/R5/"/>
    </mc:Choice>
  </mc:AlternateContent>
  <xr:revisionPtr revIDLastSave="3" documentId="11_56E8816F8C4F4DFE1CDA4DF85FCD7BB01BAEAF7D" xr6:coauthVersionLast="47" xr6:coauthVersionMax="47" xr10:uidLastSave="{DB00C86F-0742-4B4A-B549-AD4B6B835A7C}"/>
  <workbookProtection workbookAlgorithmName="SHA-512" workbookHashValue="vKCtpzgKqkYaH2tdnjfJTBPfEyA8KD32W6g/kk5ctwTnbLGyrQru/N2EtAELxmFMs9wWf1audsDfcjff+6WWDQ==" workbookSaltValue="JTOynClz8hnF1r25KUxPM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<sst xmlns="http://schemas.openxmlformats.org/spreadsheetml/2006/main" count="236" uniqueCount="118">
  <si>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</si>
  <si>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</si>
  <si>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</si>
  <si>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</si>
  <si>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</si>
  <si>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</si>
  <si>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</si>
  <si>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</si>
  <si>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</si>
  <si>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</si>
  <si>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</si>
  <si>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</si>
  <si>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</si>
  <si>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</si>
  <si>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</si>
  <si>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</si>
  <si>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</si>
  <si>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</si>
  <si>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</si>
  <si>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</si>
  <si>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</si>
  <si>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</si>
  <si>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</si>
  <si>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</si>
  <si>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</si>
  <si>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</si>
  <si>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</si>
  <si>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</si>
  <si>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</si>
  <si>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</si>
  <si>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</si>
  <si>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</si>
  <si>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</si>
  <si>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</si>
  <si>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</si>
  <si>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</si>
  <si>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</si>
  <si>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</si>
  <si>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</si>
  <si>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</si>
  <si>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</si>
  <si>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</si>
  <si>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</si>
  <si>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</si>
  <si>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</si>
  <si>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</si>
  <si>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</si>
  <si>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</si>
  <si>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</si>
  <si>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</si>
  <si>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</si>
  <si>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</si>
  <si>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</si>
  <si>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</si>
  <si>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</si>
  <si>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</si>
  <si>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</si>
  <si>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</si>
  <si>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</si>
  <si>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</si>
  <si>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</si>
  <si>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</si>
  <si>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</si>
  <si>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</si>
  <si>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</si>
  <si>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</si>
  <si>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</si>
  <si>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</si>
  <si>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</si>
  <si>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</si>
  <si>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</si>
  <si>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</si>
  <si>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</si>
  <si>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</si>
  <si>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</si>
  <si>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</si>
  <si>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</si>
  <si>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</si>
  <si>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</si>
  <si>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</si>
  <si>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</si>
  <si>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</si>
  <si>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</si>
  <si>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</si>
  <si>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</si>
  <si>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</si>
  <si>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</si>
  <si>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</si>
  <si>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</si>
  <si>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</si>
  <si>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</si>
  <si>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</si>
  <si>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</si>
  <si>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</si>
  <si>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</si>
  <si>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</si>
  <si>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</si>
  <si>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</si>
  <si>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</si>
  <si>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</si>
  <si>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</si>
  <si>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</si>
  <si>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</si>
  <si>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</si>
  <si>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</si>
  <si>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</si>
  <si>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</si>
  <si>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</si>
  <si>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</si>
  <si>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</si>
  <si>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</si>
  <si>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</si>
  <si>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</si>
  <si>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</si>
  <si>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</si>
  <si>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その経営の健全化のためには、水洗化率の向上、維持管理コストの削減及び適正な料金設定、更には施設の統廃合など経営基盤の強化を推進していかなければなりません。</t>
    <rPh sb="111" eb="112">
      <t>ニナ</t>
    </rPh>
    <rPh sb="155" eb="156">
      <t>リツ</t>
    </rPh>
    <rPh sb="172" eb="174">
      <t>テキセイ</t>
    </rPh>
    <rPh sb="175" eb="177">
      <t>リョウキン</t>
    </rPh>
    <rPh sb="177" eb="179">
      <t>セッテイ</t>
    </rPh>
    <rPh sb="186" eb="189">
      <t>トウハイゴウ</t>
    </rPh>
    <rPh sb="199" eb="201">
      <t>スイシン</t>
    </rPh>
    <phoneticPr fontId="16"/>
  </si>
  <si>
    <t>　農業集落排水施設２施設のうち、１施設は供用開始後２０年以上を経過しており、機械・電気設備に経年劣化による不具合が生じています。残りの施設と管路については目立った老朽化は見受けられないものの、現状を把握し今後の施設管理について検討するため、機能診断を行い最適整備構想の策定をして行きます。
　また、維持管理経費の削減を図り、補助事業等を活用し補修・改修等を計画的に実施していく必要があります。
　今後は、機能診断・最適化構想の策定結果等に基づき施設の統廃合を推進していかなければなりません。</t>
    <rPh sb="64" eb="65">
      <t>ノコ</t>
    </rPh>
    <rPh sb="67" eb="69">
      <t>シセツ</t>
    </rPh>
    <rPh sb="96" eb="98">
      <t>ゲンジョウ</t>
    </rPh>
    <rPh sb="99" eb="101">
      <t>ハアク</t>
    </rPh>
    <rPh sb="102" eb="104">
      <t>コンゴ</t>
    </rPh>
    <rPh sb="107" eb="109">
      <t>カンリ</t>
    </rPh>
    <rPh sb="113" eb="115">
      <t>ケントウ</t>
    </rPh>
    <rPh sb="120" eb="122">
      <t>キノウ</t>
    </rPh>
    <rPh sb="122" eb="124">
      <t>シンダン</t>
    </rPh>
    <rPh sb="125" eb="126">
      <t>オコナ</t>
    </rPh>
    <rPh sb="127" eb="129">
      <t>サイテキ</t>
    </rPh>
    <rPh sb="129" eb="131">
      <t>セイビ</t>
    </rPh>
    <rPh sb="131" eb="133">
      <t>コウソウ</t>
    </rPh>
    <rPh sb="134" eb="136">
      <t>サクテイ</t>
    </rPh>
    <rPh sb="139" eb="140">
      <t>イ</t>
    </rPh>
    <rPh sb="149" eb="151">
      <t>イジ</t>
    </rPh>
    <rPh sb="151" eb="153">
      <t>カンリ</t>
    </rPh>
    <rPh sb="153" eb="155">
      <t>ケイヒ</t>
    </rPh>
    <rPh sb="162" eb="164">
      <t>ホジョ</t>
    </rPh>
    <rPh sb="164" eb="166">
      <t>ジギョウ</t>
    </rPh>
    <rPh sb="166" eb="167">
      <t>トウ</t>
    </rPh>
    <rPh sb="168" eb="170">
      <t>カツヨウ</t>
    </rPh>
    <rPh sb="174" eb="176">
      <t>カイシュウ</t>
    </rPh>
    <rPh sb="176" eb="177">
      <t>トウ</t>
    </rPh>
    <rPh sb="178" eb="180">
      <t>ケイカク</t>
    </rPh>
    <rPh sb="180" eb="181">
      <t>テキ</t>
    </rPh>
    <rPh sb="198" eb="200">
      <t>コンゴ</t>
    </rPh>
    <rPh sb="202" eb="204">
      <t>キノウ</t>
    </rPh>
    <rPh sb="204" eb="206">
      <t>シンダン</t>
    </rPh>
    <rPh sb="207" eb="210">
      <t>サイテキカ</t>
    </rPh>
    <rPh sb="210" eb="212">
      <t>コウソウ</t>
    </rPh>
    <rPh sb="213" eb="215">
      <t>サクテイ</t>
    </rPh>
    <rPh sb="215" eb="217">
      <t>ケッカ</t>
    </rPh>
    <rPh sb="217" eb="218">
      <t>トウ</t>
    </rPh>
    <rPh sb="219" eb="220">
      <t>モト</t>
    </rPh>
    <rPh sb="222" eb="224">
      <t>シセツ</t>
    </rPh>
    <rPh sb="225" eb="228">
      <t>トウハイゴウ</t>
    </rPh>
    <rPh sb="229" eb="231">
      <t>スイシン</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</si>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</sst>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6A-4125-8CBB-B38E0DF36DD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46A-4125-8CBB-B38E0DF36DD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formatCode="#,##0.00;&quot;△&quot;#,##0.00;&quot;-&quot;">
                  <c:v>104.96</c:v>
                </c:pt>
                <c:pt idx="1">
                  <c:v>0</c:v>
                </c:pt>
                <c:pt idx="2" formatCode="#,##0.00;&quot;△&quot;#,##0.00;&quot;-&quot;">
                  <c:v>75.290000000000006</c:v>
                </c:pt>
                <c:pt idx="3" formatCode="#,##0.00;&quot;△&quot;#,##0.00;&quot;-&quot;">
                  <c:v>87.25</c:v>
                </c:pt>
                <c:pt idx="4" formatCode="#,##0.00;&quot;△&quot;#,##0.00;&quot;-&quot;">
                  <c:v>87.25</c:v>
                </c:pt>
              </c:numCache>
            </c:numRef>
          </c:val>
          <c:extLst>
            <c:ext xmlns:c16="http://schemas.microsoft.com/office/drawing/2014/chart" uri="{C3380CC4-5D6E-409C-BE32-E72D297353CC}">
              <c16:uniqueId val="{00000000-AAA4-4F50-BE18-6967BF7B0F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AA4-4F50-BE18-6967BF7B0F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74.040000000000006</c:v>
                </c:pt>
                <c:pt idx="1">
                  <c:v>74.13</c:v>
                </c:pt>
                <c:pt idx="2">
                  <c:v>76.61</c:v>
                </c:pt>
                <c:pt idx="3">
                  <c:v>76.84</c:v>
                </c:pt>
                <c:pt idx="4">
                  <c:v>76.84</c:v>
                </c:pt>
              </c:numCache>
            </c:numRef>
          </c:val>
          <c:extLst>
            <c:ext xmlns:c16="http://schemas.microsoft.com/office/drawing/2014/chart" uri="{C3380CC4-5D6E-409C-BE32-E72D297353CC}">
              <c16:uniqueId val="{00000000-B649-438E-B77A-1D094B8BB6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649-438E-B77A-1D094B8BB6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96.24</c:v>
                </c:pt>
                <c:pt idx="1">
                  <c:v>98.64</c:v>
                </c:pt>
                <c:pt idx="2">
                  <c:v>99.16</c:v>
                </c:pt>
                <c:pt idx="3">
                  <c:v>98.26</c:v>
                </c:pt>
                <c:pt idx="4">
                  <c:v>87.5</c:v>
                </c:pt>
              </c:numCache>
            </c:numRef>
          </c:val>
          <c:extLst>
            <c:ext xmlns:c16="http://schemas.microsoft.com/office/drawing/2014/chart" uri="{C3380CC4-5D6E-409C-BE32-E72D297353CC}">
              <c16:uniqueId val="{00000000-5137-493D-BD54-C6F36BE285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37-493D-BD54-C6F36BE285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53-433A-B1C5-140024588A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53-433A-B1C5-140024588A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A-4CFB-ACC2-338C820907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A-4CFB-ACC2-338C820907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D3-465E-ADBE-17633908CF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D3-465E-ADBE-17633908CF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E6-4B75-8194-5D4E769D6E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E6-4B75-8194-5D4E769D6E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12-4C2E-931A-8E3A6F02C2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A12-4C2E-931A-8E3A6F02C2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80.739999999999995</c:v>
                </c:pt>
                <c:pt idx="1">
                  <c:v>87.7</c:v>
                </c:pt>
                <c:pt idx="2">
                  <c:v>53.34</c:v>
                </c:pt>
                <c:pt idx="3">
                  <c:v>94.11</c:v>
                </c:pt>
                <c:pt idx="4">
                  <c:v>66.290000000000006</c:v>
                </c:pt>
              </c:numCache>
            </c:numRef>
          </c:val>
          <c:extLst>
            <c:ext xmlns:c16="http://schemas.microsoft.com/office/drawing/2014/chart" uri="{C3380CC4-5D6E-409C-BE32-E72D297353CC}">
              <c16:uniqueId val="{00000000-C848-4A3F-A53E-7729994E69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C848-4A3F-A53E-7729994E69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189.86</c:v>
                </c:pt>
                <c:pt idx="1">
                  <c:v>167.96</c:v>
                </c:pt>
                <c:pt idx="2">
                  <c:v>265.73</c:v>
                </c:pt>
                <c:pt idx="3">
                  <c:v>161.68</c:v>
                </c:pt>
                <c:pt idx="4">
                  <c:v>250.79</c:v>
                </c:pt>
              </c:numCache>
            </c:numRef>
          </c:val>
          <c:extLst>
            <c:ext xmlns:c16="http://schemas.microsoft.com/office/drawing/2014/chart" uri="{C3380CC4-5D6E-409C-BE32-E72D297353CC}">
              <c16:uniqueId val="{00000000-9D2C-4C83-855E-4463F2558D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D2C-4C83-855E-4463F2558D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福島県　磐梯町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農業集落排水</v>
      </c>
      <c r="Q8" s="60"/>
      <c r="R8" s="60"/>
      <c r="S8" s="60"/>
      <c r="T8" s="60"/>
      <c r="U8" s="60"/>
      <c r="V8" s="60"/>
      <c r="W8" s="60" t="str">
        <f>データ!L6</f>
        <v>F2</v>
      </c>
      <c r="X8" s="60"/>
      <c r="Y8" s="60"/>
      <c r="Z8" s="60"/>
      <c r="AA8" s="60"/>
      <c r="AB8" s="60"/>
      <c r="AC8" s="60"/>
      <c r="AD8" s="61" t="str">
        <f>データ!$M$6</f>
        <v>非設置</v>
      </c>
      <c r="AE8" s="61"/>
      <c r="AF8" s="61"/>
      <c r="AG8" s="61"/>
      <c r="AH8" s="61"/>
      <c r="AI8" s="61"/>
      <c r="AJ8" s="61"/>
      <c r="AK8" s="3"/>
      <c r="AL8" s="49">
        <f>データ!S6</f>
        <v>3289</v>
      </c>
      <c r="AM8" s="49"/>
      <c r="AN8" s="49"/>
      <c r="AO8" s="49"/>
      <c r="AP8" s="49"/>
      <c r="AQ8" s="49"/>
      <c r="AR8" s="49"/>
      <c r="AS8" s="49"/>
      <c r="AT8" s="48">
        <f>データ!T6</f>
        <v>59.77</v>
      </c>
      <c r="AU8" s="48"/>
      <c r="AV8" s="48"/>
      <c r="AW8" s="48"/>
      <c r="AX8" s="48"/>
      <c r="AY8" s="48"/>
      <c r="AZ8" s="48"/>
      <c r="BA8" s="48"/>
      <c r="BB8" s="48">
        <f>データ!U6</f>
        <v>55.03</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25.55</v>
      </c>
      <c r="Q10" s="48"/>
      <c r="R10" s="48"/>
      <c r="S10" s="48"/>
      <c r="T10" s="48"/>
      <c r="U10" s="48"/>
      <c r="V10" s="48"/>
      <c r="W10" s="48">
        <f>データ!Q6</f>
        <v>100</v>
      </c>
      <c r="X10" s="48"/>
      <c r="Y10" s="48"/>
      <c r="Z10" s="48"/>
      <c r="AA10" s="48"/>
      <c r="AB10" s="48"/>
      <c r="AC10" s="48"/>
      <c r="AD10" s="49">
        <f>データ!R6</f>
        <v>3072</v>
      </c>
      <c r="AE10" s="49"/>
      <c r="AF10" s="49"/>
      <c r="AG10" s="49"/>
      <c r="AH10" s="49"/>
      <c r="AI10" s="49"/>
      <c r="AJ10" s="49"/>
      <c r="AK10" s="2"/>
      <c r="AL10" s="49">
        <f>データ!V6</f>
        <v>829</v>
      </c>
      <c r="AM10" s="49"/>
      <c r="AN10" s="49"/>
      <c r="AO10" s="49"/>
      <c r="AP10" s="49"/>
      <c r="AQ10" s="49"/>
      <c r="AR10" s="49"/>
      <c r="AS10" s="49"/>
      <c r="AT10" s="48">
        <f>データ!W6</f>
        <v>0.63</v>
      </c>
      <c r="AU10" s="48"/>
      <c r="AV10" s="48"/>
      <c r="AW10" s="48"/>
      <c r="AX10" s="48"/>
      <c r="AY10" s="48"/>
      <c r="AZ10" s="48"/>
      <c r="BA10" s="48"/>
      <c r="BB10" s="48">
        <f>データ!X6</f>
        <v>1315.87</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117</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LobuwjPKcN6M9UxMkgZmgDUGXD3IZBZfp352B/cD+xGmE8qujC2q4bcCJ4ntdpjKkhEw5hNN2a4AIiVLeUYKXQ==" saltValue="ltE7T4wX92/OiGok12FV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74071</v>
      </c>
      <c r="D6" s="19">
        <f t="shared" si="3"/>
        <v>47</v>
      </c>
      <c r="E6" s="19">
        <f t="shared" si="3"/>
        <v>17</v>
      </c>
      <c r="F6" s="19">
        <f t="shared" si="3"/>
        <v>5</v>
      </c>
      <c r="G6" s="19">
        <f t="shared" si="3"/>
        <v>0</v>
      </c>
      <c r="H6" s="19" t="str">
        <f t="shared" si="3"/>
        <v>福島県　磐梯町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25.55</v>
      </c>
      <c r="Q6" s="20">
        <f t="shared" si="3"/>
        <v>100</v>
      </c>
      <c r="R6" s="20">
        <f t="shared" si="3"/>
        <v>3072</v>
      </c>
      <c r="S6" s="20">
        <f t="shared" si="3"/>
        <v>3289</v>
      </c>
      <c r="T6" s="20">
        <f t="shared" si="3"/>
        <v>59.77</v>
      </c>
      <c r="U6" s="20">
        <f t="shared" si="3"/>
        <v>55.03</v>
      </c>
      <c r="V6" s="20">
        <f t="shared" si="3"/>
        <v>829</v>
      </c>
      <c r="W6" s="20">
        <f t="shared" si="3"/>
        <v>0.63</v>
      </c>
      <c r="X6" s="20">
        <f t="shared" si="3"/>
        <v>1315.87</v>
      </c>
      <c r="Y6" s="21">
        <f>IF(Y7="",NA(),Y7)</f>
        <v>96.24</v>
      </c>
      <c r="Z6" s="21">
        <f t="shared" ref="Z6:AH6" si="4">IF(Z7="",NA(),Z7)</f>
        <v>98.64</v>
      </c>
      <c r="AA6" s="21">
        <f t="shared" si="4"/>
        <v>99.16</v>
      </c>
      <c r="AB6" s="21">
        <f t="shared" si="4"/>
        <v>98.26</v>
      </c>
      <c r="AC6" s="21">
        <f t="shared" si="4"/>
        <v>87.5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80.739999999999995</v>
      </c>
      <c r="BR6" s="21">
        <f t="shared" ref="BR6:BZ6" si="8">IF(BR7="",NA(),BR7)</f>
        <v>87.7</v>
      </c>
      <c r="BS6" s="21">
        <f t="shared" si="8"/>
        <v>53.34</v>
      </c>
      <c r="BT6" s="21">
        <f t="shared" si="8"/>
        <v>94.11</v>
      </c>
      <c r="BU6" s="21">
        <f t="shared" si="8"/>
        <v>66.290000000000006</v>
      </c>
      <c r="BV6" s="21">
        <f t="shared" si="8"/>
        <v>57.77</v>
      </c>
      <c r="BW6" s="21">
        <f t="shared" si="8"/>
        <v>57.31</v>
      </c>
      <c r="BX6" s="21">
        <f t="shared" si="8"/>
        <v>57.08</v>
      </c>
      <c r="BY6" s="21">
        <f t="shared" si="8"/>
        <v>56.26</v>
      </c>
      <c r="BZ6" s="21">
        <f t="shared" si="8"/>
        <v>52.94</v>
      </c>
      <c r="CA6" s="20" t="str">
        <f>IF(CA7="","",IF(CA7="-","【-】","【"&amp;SUBSTITUTE(TEXT(CA7,"#,##0.00"),"-","△")&amp;"】"))</f>
        <v>【57.02】</v>
      </c>
      <c r="CB6" s="21">
        <f>IF(CB7="",NA(),CB7)</f>
        <v>189.86</v>
      </c>
      <c r="CC6" s="21">
        <f t="shared" ref="CC6:CK6" si="9">IF(CC7="",NA(),CC7)</f>
        <v>167.96</v>
      </c>
      <c r="CD6" s="21">
        <f t="shared" si="9"/>
        <v>265.73</v>
      </c>
      <c r="CE6" s="21">
        <f t="shared" si="9"/>
        <v>161.68</v>
      </c>
      <c r="CF6" s="21">
        <f t="shared" si="9"/>
        <v>250.79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104.96</v>
      </c>
      <c r="CN6" s="20">
        <f t="shared" ref="CN6:CV6" si="10">IF(CN7="",NA(),CN7)</f>
        <v>0</v>
      </c>
      <c r="CO6" s="21">
        <f t="shared" si="10"/>
        <v>75.290000000000006</v>
      </c>
      <c r="CP6" s="21">
        <f t="shared" si="10"/>
        <v>87.25</v>
      </c>
      <c r="CQ6" s="21">
        <f t="shared" si="10"/>
        <v>87.25</v>
      </c>
      <c r="CR6" s="21">
        <f t="shared" si="10"/>
        <v>50.68</v>
      </c>
      <c r="CS6" s="21">
        <f t="shared" si="10"/>
        <v>50.14</v>
      </c>
      <c r="CT6" s="21">
        <f t="shared" si="10"/>
        <v>54.83</v>
      </c>
      <c r="CU6" s="21">
        <f t="shared" si="10"/>
        <v>66.53</v>
      </c>
      <c r="CV6" s="21">
        <f t="shared" si="10"/>
        <v>52.35</v>
      </c>
      <c r="CW6" s="20" t="str">
        <f>IF(CW7="","",IF(CW7="-","【-】","【"&amp;SUBSTITUTE(TEXT(CW7,"#,##0.00"),"-","△")&amp;"】"))</f>
        <v>【52.55】</v>
      </c>
      <c r="CX6" s="21">
        <f>IF(CX7="",NA(),CX7)</f>
        <v>74.040000000000006</v>
      </c>
      <c r="CY6" s="21">
        <f t="shared" ref="CY6:DG6" si="11">IF(CY7="",NA(),CY7)</f>
        <v>74.13</v>
      </c>
      <c r="CZ6" s="21">
        <f t="shared" si="11"/>
        <v>76.61</v>
      </c>
      <c r="DA6" s="21">
        <f t="shared" si="11"/>
        <v>76.84</v>
      </c>
      <c r="DB6" s="21">
        <f t="shared" si="11"/>
        <v>76.84</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74071</v>
      </c>
      <c r="D7" s="23">
        <v>47</v>
      </c>
      <c r="E7" s="23">
        <v>17</v>
      </c>
      <c r="F7" s="23">
        <v>5</v>
      </c>
      <c r="G7" s="23">
        <v>0</v>
      </c>
      <c r="H7" s="23" t="s">
        <v>97</v>
      </c>
      <c r="I7" s="23" t="s">
        <v>98</v>
      </c>
      <c r="J7" s="23" t="s">
        <v>99</v>
      </c>
      <c r="K7" s="23" t="s">
        <v>100</v>
      </c>
      <c r="L7" s="23" t="s">
        <v>101</v>
      </c>
      <c r="M7" s="23" t="s">
        <v>102</v>
      </c>
      <c r="N7" s="24" t="s">
        <v>103</v>
      </c>
      <c r="O7" s="24" t="s">
        <v>104</v>
      </c>
      <c r="P7" s="24">
        <v>25.55</v>
      </c>
      <c r="Q7" s="24">
        <v>100</v>
      </c>
      <c r="R7" s="24">
        <v>3072</v>
      </c>
      <c r="S7" s="24">
        <v>3289</v>
      </c>
      <c r="T7" s="24">
        <v>59.77</v>
      </c>
      <c r="U7" s="24">
        <v>55.03</v>
      </c>
      <c r="V7" s="24">
        <v>829</v>
      </c>
      <c r="W7" s="24">
        <v>0.63</v>
      </c>
      <c r="X7" s="24">
        <v>1315.87</v>
      </c>
      <c r="Y7" s="24">
        <v>96.24</v>
      </c>
      <c r="Z7" s="24">
        <v>98.64</v>
      </c>
      <c r="AA7" s="24">
        <v>99.16</v>
      </c>
      <c r="AB7" s="24">
        <v>98.26</v>
      </c>
      <c r="AC7" s="24">
        <v>87.5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80.739999999999995</v>
      </c>
      <c r="BR7" s="24">
        <v>87.7</v>
      </c>
      <c r="BS7" s="24">
        <v>53.34</v>
      </c>
      <c r="BT7" s="24">
        <v>94.11</v>
      </c>
      <c r="BU7" s="24">
        <v>66.290000000000006</v>
      </c>
      <c r="BV7" s="24">
        <v>57.77</v>
      </c>
      <c r="BW7" s="24">
        <v>57.31</v>
      </c>
      <c r="BX7" s="24">
        <v>57.08</v>
      </c>
      <c r="BY7" s="24">
        <v>56.26</v>
      </c>
      <c r="BZ7" s="24">
        <v>52.94</v>
      </c>
      <c r="CA7" s="24">
        <v>57.02</v>
      </c>
      <c r="CB7" s="24">
        <v>189.86</v>
      </c>
      <c r="CC7" s="24">
        <v>167.96</v>
      </c>
      <c r="CD7" s="24">
        <v>265.73</v>
      </c>
      <c r="CE7" s="24">
        <v>161.68</v>
      </c>
      <c r="CF7" s="24">
        <v>250.79</v>
      </c>
      <c r="CG7" s="24">
        <v>274.35000000000002</v>
      </c>
      <c r="CH7" s="24">
        <v>273.52</v>
      </c>
      <c r="CI7" s="24">
        <v>274.99</v>
      </c>
      <c r="CJ7" s="24">
        <v>282.08999999999997</v>
      </c>
      <c r="CK7" s="24">
        <v>303.27999999999997</v>
      </c>
      <c r="CL7" s="24">
        <v>273.68</v>
      </c>
      <c r="CM7" s="24">
        <v>104.96</v>
      </c>
      <c r="CN7" s="24">
        <v>0</v>
      </c>
      <c r="CO7" s="24">
        <v>75.290000000000006</v>
      </c>
      <c r="CP7" s="24">
        <v>87.25</v>
      </c>
      <c r="CQ7" s="24">
        <v>87.25</v>
      </c>
      <c r="CR7" s="24">
        <v>50.68</v>
      </c>
      <c r="CS7" s="24">
        <v>50.14</v>
      </c>
      <c r="CT7" s="24">
        <v>54.83</v>
      </c>
      <c r="CU7" s="24">
        <v>66.53</v>
      </c>
      <c r="CV7" s="24">
        <v>52.35</v>
      </c>
      <c r="CW7" s="24">
        <v>52.55</v>
      </c>
      <c r="CX7" s="24">
        <v>74.040000000000006</v>
      </c>
      <c r="CY7" s="24">
        <v>74.13</v>
      </c>
      <c r="CZ7" s="24">
        <v>76.61</v>
      </c>
      <c r="DA7" s="24">
        <v>76.84</v>
      </c>
      <c r="DB7" s="24">
        <v>76.84</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