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bandaifukushima-my.sharepoint.com/personal/hikaru_kikuchi_town_bandai_fukushima_jp/Documents/経営比較分析票（R４）/R5/"/>
    </mc:Choice>
  </mc:AlternateContent>
  <xr:revisionPtr revIDLastSave="3" documentId="11_407B1FBA8CB117533EA8567CEB980A52BFDBBB03" xr6:coauthVersionLast="47" xr6:coauthVersionMax="47" xr10:uidLastSave="{DA6B5BEF-50E5-4879-AD0F-718344235CD8}"/>
  <workbookProtection workbookAlgorithmName="SHA-512" workbookHashValue="B3nLIN2Q442vOSqBzJ8uYmZvQkcw/DONVW8AKh/2sWfWQMPvgyz794/uxNSxzo0hr+4ViSnJh699E0NYBrX5rg==" workbookSaltValue="v7ToCuTDNd4cM9WgXGcbR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BB8" i="4"/>
  <c r="AL8"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<sst xmlns="http://schemas.openxmlformats.org/spreadsheetml/2006/main" count="236" uniqueCount="120">
  <si>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</si>
  <si>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</si>
  <si>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</si>
  <si>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</si>
  <si>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</si>
  <si>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</si>
  <si>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</si>
  <si>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</si>
  <si>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</si>
  <si>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</si>
  <si>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</si>
  <si>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</si>
  <si>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</si>
  <si>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</si>
  <si>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</si>
  <si>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</si>
  <si>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</si>
  <si>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</si>
  <si>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</si>
  <si>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</si>
  <si>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</si>
  <si>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</si>
  <si>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</si>
  <si>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</si>
  <si>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</si>
  <si>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</si>
  <si>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</si>
  <si>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</si>
  <si>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</si>
  <si>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</si>
  <si>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</si>
  <si>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</si>
  <si>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</si>
  <si>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</si>
  <si>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</si>
  <si>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</si>
  <si>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</si>
  <si>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</si>
  <si>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</si>
  <si>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</si>
  <si>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</si>
  <si>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</si>
  <si>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</si>
  <si>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</si>
  <si>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</si>
  <si>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</si>
  <si>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</si>
  <si>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</si>
  <si>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</si>
  <si>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</si>
  <si>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</si>
  <si>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</si>
  <si>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</si>
  <si>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</si>
  <si>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</si>
  <si>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</si>
  <si>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</si>
  <si>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</si>
  <si>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</si>
  <si>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</si>
  <si>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</si>
  <si>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</si>
  <si>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</si>
  <si>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</si>
  <si>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</si>
  <si>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</si>
  <si>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</si>
  <si>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</si>
  <si>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</si>
  <si>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</si>
  <si>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</si>
  <si>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</si>
  <si>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</si>
  <si>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</si>
  <si>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</si>
  <si>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</si>
  <si>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</si>
  <si>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</si>
  <si>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</si>
  <si>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</si>
  <si>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</si>
  <si>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</si>
  <si>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</si>
  <si>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</si>
  <si>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</si>
  <si>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</si>
  <si>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</si>
  <si>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</si>
  <si>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</si>
  <si>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</si>
  <si>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</si>
  <si>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</si>
  <si>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</si>
  <si>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</si>
  <si>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</si>
  <si>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</si>
  <si>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</si>
  <si>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</si>
  <si>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磐梯町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</si>
  <si>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</si>
  <si>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</si>
  <si>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</si>
  <si>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</si>
  <si>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</si>
  <si>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</si>
  <si>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</si>
  <si>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</si>
  <si>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</si>
  <si>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</si>
  <si>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</si>
  <si>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</si>
  <si>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</si>
  <si>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</si>
  <si>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</si>
  <si>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</si>
  <si>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</si>
  <si>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</si>
  <si>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下水道は衛生的な生活環境を確保するとともに、水質保全・自然環境の保持のために必要不可欠な施設であり、持続的なサービスの提供が求められます。その経営の健全化のためには、収入・支出両面において経営基盤強化のための取組を進める必要があります。具体的には、以下のようなものがあげられます。
　収入面で見ると、水洗化率の向上による有収水量の増加を図る一方、人口減少や節水機器の普及に伴う有収水量の減少等を見込んだ適切な料金水準の設定を行うことにより安定した収入確保に取り組む必要があります。
 支出面で見ると、起債の償還はピークを超えたが依然大きな割合を占めていることから、予防保全的なメンテナンスと維持管理に努め経費を抑制していかなければなりません。</t>
    <rPh sb="1" eb="4">
      <t>ゲスイドウ</t>
    </rPh>
    <rPh sb="5" eb="8">
      <t>エイセイテキ</t>
    </rPh>
    <rPh sb="9" eb="11">
      <t>セイカツ</t>
    </rPh>
    <rPh sb="11" eb="13">
      <t>カンキョウ</t>
    </rPh>
    <rPh sb="14" eb="16">
      <t>カクホ</t>
    </rPh>
    <rPh sb="23" eb="25">
      <t>スイシツ</t>
    </rPh>
    <rPh sb="25" eb="27">
      <t>ホゼン</t>
    </rPh>
    <rPh sb="28" eb="30">
      <t>シゼン</t>
    </rPh>
    <rPh sb="30" eb="32">
      <t>カンキョウ</t>
    </rPh>
    <rPh sb="33" eb="35">
      <t>ホジ</t>
    </rPh>
    <rPh sb="39" eb="41">
      <t>ヒツヨウ</t>
    </rPh>
    <rPh sb="41" eb="44">
      <t>フカケツ</t>
    </rPh>
    <rPh sb="45" eb="47">
      <t>シセツ</t>
    </rPh>
    <rPh sb="51" eb="54">
      <t>ジゾクテキ</t>
    </rPh>
    <rPh sb="60" eb="62">
      <t>テイキョウ</t>
    </rPh>
    <rPh sb="63" eb="64">
      <t>モト</t>
    </rPh>
    <rPh sb="166" eb="168">
      <t>ゾウカ</t>
    </rPh>
    <rPh sb="169" eb="170">
      <t>ハカ</t>
    </rPh>
    <rPh sb="171" eb="173">
      <t>イッポウ</t>
    </rPh>
    <rPh sb="174" eb="176">
      <t>ジンコウ</t>
    </rPh>
    <rPh sb="176" eb="178">
      <t>ゲンショウ</t>
    </rPh>
    <rPh sb="179" eb="181">
      <t>セッスイ</t>
    </rPh>
    <rPh sb="181" eb="183">
      <t>キキ</t>
    </rPh>
    <rPh sb="184" eb="186">
      <t>フキュウ</t>
    </rPh>
    <rPh sb="187" eb="188">
      <t>トモナ</t>
    </rPh>
    <rPh sb="189" eb="191">
      <t>ユウシュウ</t>
    </rPh>
    <rPh sb="191" eb="193">
      <t>スイリョウ</t>
    </rPh>
    <rPh sb="194" eb="196">
      <t>ゲンショウ</t>
    </rPh>
    <rPh sb="196" eb="197">
      <t>トウ</t>
    </rPh>
    <rPh sb="198" eb="200">
      <t>ミコ</t>
    </rPh>
    <rPh sb="202" eb="204">
      <t>テキセツ</t>
    </rPh>
    <rPh sb="205" eb="207">
      <t>リョウキン</t>
    </rPh>
    <rPh sb="207" eb="209">
      <t>スイジュン</t>
    </rPh>
    <rPh sb="210" eb="212">
      <t>セッテイ</t>
    </rPh>
    <rPh sb="213" eb="214">
      <t>オコナ</t>
    </rPh>
    <rPh sb="220" eb="222">
      <t>アンテイ</t>
    </rPh>
    <rPh sb="224" eb="226">
      <t>シュウニュウ</t>
    </rPh>
    <rPh sb="226" eb="228">
      <t>カクホ</t>
    </rPh>
    <rPh sb="229" eb="230">
      <t>ト</t>
    </rPh>
    <rPh sb="231" eb="232">
      <t>ク</t>
    </rPh>
    <rPh sb="233" eb="235">
      <t>ヒツヨウ</t>
    </rPh>
    <rPh sb="254" eb="256">
      <t>ショウカン</t>
    </rPh>
    <rPh sb="261" eb="262">
      <t>コ</t>
    </rPh>
    <rPh sb="265" eb="267">
      <t>イゼン</t>
    </rPh>
    <rPh sb="267" eb="268">
      <t>オオ</t>
    </rPh>
    <rPh sb="270" eb="272">
      <t>ワリアイ</t>
    </rPh>
    <rPh sb="273" eb="274">
      <t>シ</t>
    </rPh>
    <rPh sb="283" eb="285">
      <t>ヨボウ</t>
    </rPh>
    <rPh sb="285" eb="288">
      <t>ホゼンテキ</t>
    </rPh>
    <rPh sb="296" eb="298">
      <t>イジ</t>
    </rPh>
    <rPh sb="298" eb="300">
      <t>カンリ</t>
    </rPh>
    <rPh sb="301" eb="302">
      <t>ツト</t>
    </rPh>
    <rPh sb="303" eb="305">
      <t>ケイヒ</t>
    </rPh>
    <rPh sb="306" eb="308">
      <t>ヨクセイ</t>
    </rPh>
    <phoneticPr fontId="16"/>
  </si>
  <si>
    <t>　供用開始から２０年以上を経過しているが、管路については老朽化はあまり見受けられません。しかし、処理施設の、機械・電気設備等は経年劣化により不具合が発生してきています。そのため、ストックマネジメント計画を策定し、修繕費用の平準化を図り、補助金や起債を活用しながら施設の適切な維持管理を行っていくこととしております。</t>
    <rPh sb="99" eb="101">
      <t>ケイカク</t>
    </rPh>
    <rPh sb="102" eb="104">
      <t>サクテイ</t>
    </rPh>
    <rPh sb="106" eb="108">
      <t>シュウゼン</t>
    </rPh>
    <rPh sb="108" eb="110">
      <t>ヒヨウ</t>
    </rPh>
    <rPh sb="111" eb="114">
      <t>ヘイジュンカ</t>
    </rPh>
    <rPh sb="115" eb="116">
      <t>ハカ</t>
    </rPh>
    <rPh sb="118" eb="121">
      <t>ホジョキン</t>
    </rPh>
    <rPh sb="122" eb="124">
      <t>キサイ</t>
    </rPh>
    <rPh sb="125" eb="127">
      <t>カツヨウ</t>
    </rPh>
    <rPh sb="131" eb="133">
      <t>シセツ</t>
    </rPh>
    <rPh sb="134" eb="136">
      <t>テキセツ</t>
    </rPh>
    <rPh sb="137" eb="139">
      <t>イジ</t>
    </rPh>
    <rPh sb="139" eb="141">
      <t>カンリ</t>
    </rPh>
    <rPh sb="142" eb="143">
      <t>オコナ</t>
    </rPh>
    <phoneticPr fontId="16"/>
  </si>
  <si>
    <t>　人口減少や節水型機器の普及に伴う使用料収入の減少、老朽化した施設の修繕や更新等にかかる費用の増加により、さらに厳しい経営環境となることが予想されます。経費削減や更新投資に充てる財源を確保し、将来にわたって持続可能な健全経営を行うため、更新費用の平準化や料金改定等も視野に入れることが必要となっています。
　今後は、持続可能なストックマネジメントの推進や、適切な原価計算に基づく料金水準の設定をするため、公営企業法適用に取り組み、安心・安全な生活環境の確保に努めて行きます。</t>
    <rPh sb="6" eb="9">
      <t>セッスイガタ</t>
    </rPh>
    <rPh sb="9" eb="11">
      <t>キキ</t>
    </rPh>
    <rPh sb="12" eb="14">
      <t>フキュウ</t>
    </rPh>
    <rPh sb="56" eb="57">
      <t>キビ</t>
    </rPh>
    <rPh sb="61" eb="63">
      <t>カンキョウ</t>
    </rPh>
    <rPh sb="96" eb="98">
      <t>ショウライ</t>
    </rPh>
    <rPh sb="103" eb="105">
      <t>ジゾク</t>
    </rPh>
    <rPh sb="105" eb="107">
      <t>カノウ</t>
    </rPh>
    <rPh sb="118" eb="120">
      <t>コウシン</t>
    </rPh>
    <rPh sb="120" eb="122">
      <t>ヒヨウ</t>
    </rPh>
    <rPh sb="123" eb="126">
      <t>ヘイジュンカ</t>
    </rPh>
    <rPh sb="215" eb="217">
      <t>アンシン</t>
    </rPh>
    <rPh sb="218" eb="220">
      <t>アンゼン</t>
    </rPh>
    <rPh sb="221" eb="223">
      <t>セイカツ</t>
    </rPh>
    <rPh sb="223" eb="225">
      <t>カンキョウ</t>
    </rPh>
    <rPh sb="226" eb="228">
      <t>カクホ</t>
    </rPh>
    <rPh sb="229" eb="230">
      <t>ツト</t>
    </rPh>
    <rPh sb="232" eb="233">
      <t>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</si>
</sst>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FF-4614-B8F6-288C7E66241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1AFF-4614-B8F6-288C7E66241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54</c:v>
                </c:pt>
                <c:pt idx="1">
                  <c:v>54.5</c:v>
                </c:pt>
                <c:pt idx="2">
                  <c:v>53</c:v>
                </c:pt>
                <c:pt idx="3">
                  <c:v>51.33</c:v>
                </c:pt>
                <c:pt idx="4">
                  <c:v>53.25</c:v>
                </c:pt>
              </c:numCache>
            </c:numRef>
          </c:val>
          <c:extLst>
            <c:ext xmlns:c16="http://schemas.microsoft.com/office/drawing/2014/chart" uri="{C3380CC4-5D6E-409C-BE32-E72D297353CC}">
              <c16:uniqueId val="{00000000-704B-4E19-AA66-0D2FEE1C0DD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704B-4E19-AA66-0D2FEE1C0DD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86.1</c:v>
                </c:pt>
                <c:pt idx="1">
                  <c:v>86.14</c:v>
                </c:pt>
                <c:pt idx="2">
                  <c:v>88.06</c:v>
                </c:pt>
                <c:pt idx="3">
                  <c:v>88.63</c:v>
                </c:pt>
                <c:pt idx="4">
                  <c:v>88.85</c:v>
                </c:pt>
              </c:numCache>
            </c:numRef>
          </c:val>
          <c:extLst>
            <c:ext xmlns:c16="http://schemas.microsoft.com/office/drawing/2014/chart" uri="{C3380CC4-5D6E-409C-BE32-E72D297353CC}">
              <c16:uniqueId val="{00000000-CC5D-4858-9EED-3E04E97732F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CC5D-4858-9EED-3E04E97732F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99.34</c:v>
                </c:pt>
                <c:pt idx="1">
                  <c:v>92.71</c:v>
                </c:pt>
                <c:pt idx="2">
                  <c:v>98.41</c:v>
                </c:pt>
                <c:pt idx="3">
                  <c:v>98.47</c:v>
                </c:pt>
                <c:pt idx="4">
                  <c:v>88.46</c:v>
                </c:pt>
              </c:numCache>
            </c:numRef>
          </c:val>
          <c:extLst>
            <c:ext xmlns:c16="http://schemas.microsoft.com/office/drawing/2014/chart" uri="{C3380CC4-5D6E-409C-BE32-E72D297353CC}">
              <c16:uniqueId val="{00000000-24DE-41B1-9C5D-558845EE75E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DE-41B1-9C5D-558845EE75E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94-4429-AA89-B03E4DF5BA5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94-4429-AA89-B03E4DF5BA5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64-4D75-BD8C-B2F5FB1FE85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64-4D75-BD8C-B2F5FB1FE85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C2-4AC8-9B51-A247942EB54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C2-4AC8-9B51-A247942EB54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C4-4C16-9346-373CB908253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C4-4C16-9346-373CB908253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20-42CF-AA6E-D19080D4D76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2A20-42CF-AA6E-D19080D4D76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99.07</c:v>
                </c:pt>
                <c:pt idx="1">
                  <c:v>80.33</c:v>
                </c:pt>
                <c:pt idx="2">
                  <c:v>96.34</c:v>
                </c:pt>
                <c:pt idx="3">
                  <c:v>96.66</c:v>
                </c:pt>
                <c:pt idx="4">
                  <c:v>72.2</c:v>
                </c:pt>
              </c:numCache>
            </c:numRef>
          </c:val>
          <c:extLst>
            <c:ext xmlns:c16="http://schemas.microsoft.com/office/drawing/2014/chart" uri="{C3380CC4-5D6E-409C-BE32-E72D297353CC}">
              <c16:uniqueId val="{00000000-6F84-4D88-9186-731F97C3334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6F84-4D88-9186-731F97C3334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187.03</c:v>
                </c:pt>
                <c:pt idx="1">
                  <c:v>220.97</c:v>
                </c:pt>
                <c:pt idx="2">
                  <c:v>179.87</c:v>
                </c:pt>
                <c:pt idx="3">
                  <c:v>196.26</c:v>
                </c:pt>
                <c:pt idx="4">
                  <c:v>258.11</c:v>
                </c:pt>
              </c:numCache>
            </c:numRef>
          </c:val>
          <c:extLst>
            <c:ext xmlns:c16="http://schemas.microsoft.com/office/drawing/2014/chart" uri="{C3380CC4-5D6E-409C-BE32-E72D297353CC}">
              <c16:uniqueId val="{00000000-7AB3-435D-9604-D0CA853F72C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7AB3-435D-9604-D0CA853F72C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F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row>
    <row r="4" spans="1:7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5" t="str">
        <f>データ!H6</f>
        <v>福島県　磐梯町</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4" t="s">
        <v>1</v>
      </c>
      <c r="C7" s="54"/>
      <c r="D7" s="54"/>
      <c r="E7" s="54"/>
      <c r="F7" s="54"/>
      <c r="G7" s="54"/>
      <c r="H7" s="54"/>
      <c r="I7" s="54" t="s">
        <v>2</v>
      </c>
      <c r="J7" s="54"/>
      <c r="K7" s="54"/>
      <c r="L7" s="54"/>
      <c r="M7" s="54"/>
      <c r="N7" s="54"/>
      <c r="O7" s="54"/>
      <c r="P7" s="54" t="s">
        <v>3</v>
      </c>
      <c r="Q7" s="54"/>
      <c r="R7" s="54"/>
      <c r="S7" s="54"/>
      <c r="T7" s="54"/>
      <c r="U7" s="54"/>
      <c r="V7" s="54"/>
      <c r="W7" s="54" t="s">
        <v>4</v>
      </c>
      <c r="X7" s="54"/>
      <c r="Y7" s="54"/>
      <c r="Z7" s="54"/>
      <c r="AA7" s="54"/>
      <c r="AB7" s="54"/>
      <c r="AC7" s="54"/>
      <c r="AD7" s="54" t="s">
        <v>5</v>
      </c>
      <c r="AE7" s="54"/>
      <c r="AF7" s="54"/>
      <c r="AG7" s="54"/>
      <c r="AH7" s="54"/>
      <c r="AI7" s="54"/>
      <c r="AJ7" s="54"/>
      <c r="AK7" s="3"/>
      <c r="AL7" s="54" t="s">
        <v>6</v>
      </c>
      <c r="AM7" s="54"/>
      <c r="AN7" s="54"/>
      <c r="AO7" s="54"/>
      <c r="AP7" s="54"/>
      <c r="AQ7" s="54"/>
      <c r="AR7" s="54"/>
      <c r="AS7" s="54"/>
      <c r="AT7" s="54" t="s">
        <v>7</v>
      </c>
      <c r="AU7" s="54"/>
      <c r="AV7" s="54"/>
      <c r="AW7" s="54"/>
      <c r="AX7" s="54"/>
      <c r="AY7" s="54"/>
      <c r="AZ7" s="54"/>
      <c r="BA7" s="54"/>
      <c r="BB7" s="54" t="s">
        <v>8</v>
      </c>
      <c r="BC7" s="54"/>
      <c r="BD7" s="54"/>
      <c r="BE7" s="54"/>
      <c r="BF7" s="54"/>
      <c r="BG7" s="54"/>
      <c r="BH7" s="54"/>
      <c r="BI7" s="54"/>
      <c r="BJ7" s="3"/>
      <c r="BK7" s="3"/>
      <c r="BL7" s="57" t="s">
        <v>9</v>
      </c>
      <c r="BM7" s="58"/>
      <c r="BN7" s="58"/>
      <c r="BO7" s="58"/>
      <c r="BP7" s="58"/>
      <c r="BQ7" s="58"/>
      <c r="BR7" s="58"/>
      <c r="BS7" s="58"/>
      <c r="BT7" s="58"/>
      <c r="BU7" s="58"/>
      <c r="BV7" s="58"/>
      <c r="BW7" s="58"/>
      <c r="BX7" s="58"/>
      <c r="BY7" s="59"/>
    </row>
    <row r="8" spans="1:78" ht="18.75" customHeight="1" x14ac:dyDescent="0.15">
      <c r="A8" s="2"/>
      <c r="B8" s="60" t="str">
        <f>データ!I6</f>
        <v>法非適用</v>
      </c>
      <c r="C8" s="60"/>
      <c r="D8" s="60"/>
      <c r="E8" s="60"/>
      <c r="F8" s="60"/>
      <c r="G8" s="60"/>
      <c r="H8" s="60"/>
      <c r="I8" s="60" t="str">
        <f>データ!J6</f>
        <v>下水道事業</v>
      </c>
      <c r="J8" s="60"/>
      <c r="K8" s="60"/>
      <c r="L8" s="60"/>
      <c r="M8" s="60"/>
      <c r="N8" s="60"/>
      <c r="O8" s="60"/>
      <c r="P8" s="60" t="str">
        <f>データ!K6</f>
        <v>特定環境保全公共下水道</v>
      </c>
      <c r="Q8" s="60"/>
      <c r="R8" s="60"/>
      <c r="S8" s="60"/>
      <c r="T8" s="60"/>
      <c r="U8" s="60"/>
      <c r="V8" s="60"/>
      <c r="W8" s="60" t="str">
        <f>データ!L6</f>
        <v>D2</v>
      </c>
      <c r="X8" s="60"/>
      <c r="Y8" s="60"/>
      <c r="Z8" s="60"/>
      <c r="AA8" s="60"/>
      <c r="AB8" s="60"/>
      <c r="AC8" s="60"/>
      <c r="AD8" s="61" t="str">
        <f>データ!$M$6</f>
        <v>非設置</v>
      </c>
      <c r="AE8" s="61"/>
      <c r="AF8" s="61"/>
      <c r="AG8" s="61"/>
      <c r="AH8" s="61"/>
      <c r="AI8" s="61"/>
      <c r="AJ8" s="61"/>
      <c r="AK8" s="3"/>
      <c r="AL8" s="49">
        <f>データ!S6</f>
        <v>3289</v>
      </c>
      <c r="AM8" s="49"/>
      <c r="AN8" s="49"/>
      <c r="AO8" s="49"/>
      <c r="AP8" s="49"/>
      <c r="AQ8" s="49"/>
      <c r="AR8" s="49"/>
      <c r="AS8" s="49"/>
      <c r="AT8" s="48">
        <f>データ!T6</f>
        <v>59.77</v>
      </c>
      <c r="AU8" s="48"/>
      <c r="AV8" s="48"/>
      <c r="AW8" s="48"/>
      <c r="AX8" s="48"/>
      <c r="AY8" s="48"/>
      <c r="AZ8" s="48"/>
      <c r="BA8" s="48"/>
      <c r="BB8" s="48">
        <f>データ!U6</f>
        <v>55.03</v>
      </c>
      <c r="BC8" s="48"/>
      <c r="BD8" s="48"/>
      <c r="BE8" s="48"/>
      <c r="BF8" s="48"/>
      <c r="BG8" s="48"/>
      <c r="BH8" s="48"/>
      <c r="BI8" s="48"/>
      <c r="BJ8" s="3"/>
      <c r="BK8" s="3"/>
      <c r="BL8" s="62" t="s">
        <v>10</v>
      </c>
      <c r="BM8" s="63"/>
      <c r="BN8" s="52" t="s">
        <v>11</v>
      </c>
      <c r="BO8" s="52"/>
      <c r="BP8" s="52"/>
      <c r="BQ8" s="52"/>
      <c r="BR8" s="52"/>
      <c r="BS8" s="52"/>
      <c r="BT8" s="52"/>
      <c r="BU8" s="52"/>
      <c r="BV8" s="52"/>
      <c r="BW8" s="52"/>
      <c r="BX8" s="52"/>
      <c r="BY8" s="53"/>
    </row>
    <row r="9" spans="1:78" ht="18.75" customHeight="1" x14ac:dyDescent="0.15">
      <c r="A9" s="2"/>
      <c r="B9" s="54" t="s">
        <v>12</v>
      </c>
      <c r="C9" s="54"/>
      <c r="D9" s="54"/>
      <c r="E9" s="54"/>
      <c r="F9" s="54"/>
      <c r="G9" s="54"/>
      <c r="H9" s="54"/>
      <c r="I9" s="54" t="s">
        <v>13</v>
      </c>
      <c r="J9" s="54"/>
      <c r="K9" s="54"/>
      <c r="L9" s="54"/>
      <c r="M9" s="54"/>
      <c r="N9" s="54"/>
      <c r="O9" s="54"/>
      <c r="P9" s="54" t="s">
        <v>14</v>
      </c>
      <c r="Q9" s="54"/>
      <c r="R9" s="54"/>
      <c r="S9" s="54"/>
      <c r="T9" s="54"/>
      <c r="U9" s="54"/>
      <c r="V9" s="54"/>
      <c r="W9" s="54" t="s">
        <v>15</v>
      </c>
      <c r="X9" s="54"/>
      <c r="Y9" s="54"/>
      <c r="Z9" s="54"/>
      <c r="AA9" s="54"/>
      <c r="AB9" s="54"/>
      <c r="AC9" s="54"/>
      <c r="AD9" s="54" t="s">
        <v>16</v>
      </c>
      <c r="AE9" s="54"/>
      <c r="AF9" s="54"/>
      <c r="AG9" s="54"/>
      <c r="AH9" s="54"/>
      <c r="AI9" s="54"/>
      <c r="AJ9" s="54"/>
      <c r="AK9" s="3"/>
      <c r="AL9" s="54" t="s">
        <v>17</v>
      </c>
      <c r="AM9" s="54"/>
      <c r="AN9" s="54"/>
      <c r="AO9" s="54"/>
      <c r="AP9" s="54"/>
      <c r="AQ9" s="54"/>
      <c r="AR9" s="54"/>
      <c r="AS9" s="54"/>
      <c r="AT9" s="54" t="s">
        <v>18</v>
      </c>
      <c r="AU9" s="54"/>
      <c r="AV9" s="54"/>
      <c r="AW9" s="54"/>
      <c r="AX9" s="54"/>
      <c r="AY9" s="54"/>
      <c r="AZ9" s="54"/>
      <c r="BA9" s="54"/>
      <c r="BB9" s="54" t="s">
        <v>19</v>
      </c>
      <c r="BC9" s="54"/>
      <c r="BD9" s="54"/>
      <c r="BE9" s="54"/>
      <c r="BF9" s="54"/>
      <c r="BG9" s="54"/>
      <c r="BH9" s="54"/>
      <c r="BI9" s="54"/>
      <c r="BJ9" s="3"/>
      <c r="BK9" s="3"/>
      <c r="BL9" s="55" t="s">
        <v>20</v>
      </c>
      <c r="BM9" s="56"/>
      <c r="BN9" s="46" t="s">
        <v>21</v>
      </c>
      <c r="BO9" s="46"/>
      <c r="BP9" s="46"/>
      <c r="BQ9" s="46"/>
      <c r="BR9" s="46"/>
      <c r="BS9" s="46"/>
      <c r="BT9" s="46"/>
      <c r="BU9" s="46"/>
      <c r="BV9" s="46"/>
      <c r="BW9" s="46"/>
      <c r="BX9" s="46"/>
      <c r="BY9" s="47"/>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59.71</v>
      </c>
      <c r="Q10" s="48"/>
      <c r="R10" s="48"/>
      <c r="S10" s="48"/>
      <c r="T10" s="48"/>
      <c r="U10" s="48"/>
      <c r="V10" s="48"/>
      <c r="W10" s="48">
        <f>データ!Q6</f>
        <v>100</v>
      </c>
      <c r="X10" s="48"/>
      <c r="Y10" s="48"/>
      <c r="Z10" s="48"/>
      <c r="AA10" s="48"/>
      <c r="AB10" s="48"/>
      <c r="AC10" s="48"/>
      <c r="AD10" s="49">
        <f>データ!R6</f>
        <v>3072</v>
      </c>
      <c r="AE10" s="49"/>
      <c r="AF10" s="49"/>
      <c r="AG10" s="49"/>
      <c r="AH10" s="49"/>
      <c r="AI10" s="49"/>
      <c r="AJ10" s="49"/>
      <c r="AK10" s="2"/>
      <c r="AL10" s="49">
        <f>データ!V6</f>
        <v>1937</v>
      </c>
      <c r="AM10" s="49"/>
      <c r="AN10" s="49"/>
      <c r="AO10" s="49"/>
      <c r="AP10" s="49"/>
      <c r="AQ10" s="49"/>
      <c r="AR10" s="49"/>
      <c r="AS10" s="49"/>
      <c r="AT10" s="48">
        <f>データ!W6</f>
        <v>1.1000000000000001</v>
      </c>
      <c r="AU10" s="48"/>
      <c r="AV10" s="48"/>
      <c r="AW10" s="48"/>
      <c r="AX10" s="48"/>
      <c r="AY10" s="48"/>
      <c r="AZ10" s="48"/>
      <c r="BA10" s="48"/>
      <c r="BB10" s="48">
        <f>データ!X6</f>
        <v>1760.91</v>
      </c>
      <c r="BC10" s="48"/>
      <c r="BD10" s="48"/>
      <c r="BE10" s="48"/>
      <c r="BF10" s="48"/>
      <c r="BG10" s="48"/>
      <c r="BH10" s="48"/>
      <c r="BI10" s="48"/>
      <c r="BJ10" s="2"/>
      <c r="BK10" s="2"/>
      <c r="BL10" s="50" t="s">
        <v>22</v>
      </c>
      <c r="BM10" s="51"/>
      <c r="BN10" s="39" t="s">
        <v>23</v>
      </c>
      <c r="BO10" s="39"/>
      <c r="BP10" s="39"/>
      <c r="BQ10" s="39"/>
      <c r="BR10" s="39"/>
      <c r="BS10" s="39"/>
      <c r="BT10" s="39"/>
      <c r="BU10" s="39"/>
      <c r="BV10" s="39"/>
      <c r="BW10" s="39"/>
      <c r="BX10" s="39"/>
      <c r="BY10" s="4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24</v>
      </c>
      <c r="BM11" s="41"/>
      <c r="BN11" s="41"/>
      <c r="BO11" s="41"/>
      <c r="BP11" s="41"/>
      <c r="BQ11" s="41"/>
      <c r="BR11" s="41"/>
      <c r="BS11" s="41"/>
      <c r="BT11" s="41"/>
      <c r="BU11" s="41"/>
      <c r="BV11" s="41"/>
      <c r="BW11" s="41"/>
      <c r="BX11" s="41"/>
      <c r="BY11" s="41"/>
      <c r="BZ11" s="4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x14ac:dyDescent="0.15">
      <c r="A14" s="2"/>
      <c r="B14" s="43" t="s">
        <v>25</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5"/>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117</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118</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119</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44</v>
      </c>
      <c r="O86" s="12" t="str">
        <f>データ!EO6</f>
        <v>【0.13】</v>
      </c>
    </row>
  </sheetData>
  <sheetProtection algorithmName="SHA-512" hashValue="KXRyT1MmKJ/6QL9KdY8BY/480MHkQzK73WfGTZU3LAw8kmfVv43U+zr4sssBP2hjjxtTs77E6CmIyfKsQcbYNw==" saltValue="dpeSbDea3AiBUjEPvNA9A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67" t="s">
        <v>54</v>
      </c>
      <c r="I3" s="68"/>
      <c r="J3" s="68"/>
      <c r="K3" s="68"/>
      <c r="L3" s="68"/>
      <c r="M3" s="68"/>
      <c r="N3" s="68"/>
      <c r="O3" s="68"/>
      <c r="P3" s="68"/>
      <c r="Q3" s="68"/>
      <c r="R3" s="68"/>
      <c r="S3" s="68"/>
      <c r="T3" s="68"/>
      <c r="U3" s="68"/>
      <c r="V3" s="68"/>
      <c r="W3" s="68"/>
      <c r="X3" s="69"/>
      <c r="Y3" s="73" t="s">
        <v>55</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56</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5" x14ac:dyDescent="0.15">
      <c r="A4" s="14" t="s">
        <v>57</v>
      </c>
      <c r="B4" s="16"/>
      <c r="C4" s="16"/>
      <c r="D4" s="16"/>
      <c r="E4" s="16"/>
      <c r="F4" s="16"/>
      <c r="G4" s="16"/>
      <c r="H4" s="70"/>
      <c r="I4" s="71"/>
      <c r="J4" s="71"/>
      <c r="K4" s="71"/>
      <c r="L4" s="71"/>
      <c r="M4" s="71"/>
      <c r="N4" s="71"/>
      <c r="O4" s="71"/>
      <c r="P4" s="71"/>
      <c r="Q4" s="71"/>
      <c r="R4" s="71"/>
      <c r="S4" s="71"/>
      <c r="T4" s="71"/>
      <c r="U4" s="71"/>
      <c r="V4" s="71"/>
      <c r="W4" s="71"/>
      <c r="X4" s="72"/>
      <c r="Y4" s="66" t="s">
        <v>58</v>
      </c>
      <c r="Z4" s="66"/>
      <c r="AA4" s="66"/>
      <c r="AB4" s="66"/>
      <c r="AC4" s="66"/>
      <c r="AD4" s="66"/>
      <c r="AE4" s="66"/>
      <c r="AF4" s="66"/>
      <c r="AG4" s="66"/>
      <c r="AH4" s="66"/>
      <c r="AI4" s="66"/>
      <c r="AJ4" s="66" t="s">
        <v>59</v>
      </c>
      <c r="AK4" s="66"/>
      <c r="AL4" s="66"/>
      <c r="AM4" s="66"/>
      <c r="AN4" s="66"/>
      <c r="AO4" s="66"/>
      <c r="AP4" s="66"/>
      <c r="AQ4" s="66"/>
      <c r="AR4" s="66"/>
      <c r="AS4" s="66"/>
      <c r="AT4" s="66"/>
      <c r="AU4" s="66" t="s">
        <v>60</v>
      </c>
      <c r="AV4" s="66"/>
      <c r="AW4" s="66"/>
      <c r="AX4" s="66"/>
      <c r="AY4" s="66"/>
      <c r="AZ4" s="66"/>
      <c r="BA4" s="66"/>
      <c r="BB4" s="66"/>
      <c r="BC4" s="66"/>
      <c r="BD4" s="66"/>
      <c r="BE4" s="66"/>
      <c r="BF4" s="66" t="s">
        <v>61</v>
      </c>
      <c r="BG4" s="66"/>
      <c r="BH4" s="66"/>
      <c r="BI4" s="66"/>
      <c r="BJ4" s="66"/>
      <c r="BK4" s="66"/>
      <c r="BL4" s="66"/>
      <c r="BM4" s="66"/>
      <c r="BN4" s="66"/>
      <c r="BO4" s="66"/>
      <c r="BP4" s="66"/>
      <c r="BQ4" s="66" t="s">
        <v>62</v>
      </c>
      <c r="BR4" s="66"/>
      <c r="BS4" s="66"/>
      <c r="BT4" s="66"/>
      <c r="BU4" s="66"/>
      <c r="BV4" s="66"/>
      <c r="BW4" s="66"/>
      <c r="BX4" s="66"/>
      <c r="BY4" s="66"/>
      <c r="BZ4" s="66"/>
      <c r="CA4" s="66"/>
      <c r="CB4" s="66" t="s">
        <v>63</v>
      </c>
      <c r="CC4" s="66"/>
      <c r="CD4" s="66"/>
      <c r="CE4" s="66"/>
      <c r="CF4" s="66"/>
      <c r="CG4" s="66"/>
      <c r="CH4" s="66"/>
      <c r="CI4" s="66"/>
      <c r="CJ4" s="66"/>
      <c r="CK4" s="66"/>
      <c r="CL4" s="66"/>
      <c r="CM4" s="66" t="s">
        <v>64</v>
      </c>
      <c r="CN4" s="66"/>
      <c r="CO4" s="66"/>
      <c r="CP4" s="66"/>
      <c r="CQ4" s="66"/>
      <c r="CR4" s="66"/>
      <c r="CS4" s="66"/>
      <c r="CT4" s="66"/>
      <c r="CU4" s="66"/>
      <c r="CV4" s="66"/>
      <c r="CW4" s="66"/>
      <c r="CX4" s="66" t="s">
        <v>65</v>
      </c>
      <c r="CY4" s="66"/>
      <c r="CZ4" s="66"/>
      <c r="DA4" s="66"/>
      <c r="DB4" s="66"/>
      <c r="DC4" s="66"/>
      <c r="DD4" s="66"/>
      <c r="DE4" s="66"/>
      <c r="DF4" s="66"/>
      <c r="DG4" s="66"/>
      <c r="DH4" s="66"/>
      <c r="DI4" s="66" t="s">
        <v>66</v>
      </c>
      <c r="DJ4" s="66"/>
      <c r="DK4" s="66"/>
      <c r="DL4" s="66"/>
      <c r="DM4" s="66"/>
      <c r="DN4" s="66"/>
      <c r="DO4" s="66"/>
      <c r="DP4" s="66"/>
      <c r="DQ4" s="66"/>
      <c r="DR4" s="66"/>
      <c r="DS4" s="66"/>
      <c r="DT4" s="66" t="s">
        <v>67</v>
      </c>
      <c r="DU4" s="66"/>
      <c r="DV4" s="66"/>
      <c r="DW4" s="66"/>
      <c r="DX4" s="66"/>
      <c r="DY4" s="66"/>
      <c r="DZ4" s="66"/>
      <c r="EA4" s="66"/>
      <c r="EB4" s="66"/>
      <c r="EC4" s="66"/>
      <c r="ED4" s="66"/>
      <c r="EE4" s="66" t="s">
        <v>68</v>
      </c>
      <c r="EF4" s="66"/>
      <c r="EG4" s="66"/>
      <c r="EH4" s="66"/>
      <c r="EI4" s="66"/>
      <c r="EJ4" s="66"/>
      <c r="EK4" s="66"/>
      <c r="EL4" s="66"/>
      <c r="EM4" s="66"/>
      <c r="EN4" s="66"/>
      <c r="EO4" s="66"/>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74071</v>
      </c>
      <c r="D6" s="19">
        <f t="shared" si="3"/>
        <v>47</v>
      </c>
      <c r="E6" s="19">
        <f t="shared" si="3"/>
        <v>17</v>
      </c>
      <c r="F6" s="19">
        <f t="shared" si="3"/>
        <v>4</v>
      </c>
      <c r="G6" s="19">
        <f t="shared" si="3"/>
        <v>0</v>
      </c>
      <c r="H6" s="19" t="str">
        <f t="shared" si="3"/>
        <v>福島県　磐梯町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59.71</v>
      </c>
      <c r="Q6" s="20">
        <f t="shared" si="3"/>
        <v>100</v>
      </c>
      <c r="R6" s="20">
        <f t="shared" si="3"/>
        <v>3072</v>
      </c>
      <c r="S6" s="20">
        <f t="shared" si="3"/>
        <v>3289</v>
      </c>
      <c r="T6" s="20">
        <f t="shared" si="3"/>
        <v>59.77</v>
      </c>
      <c r="U6" s="20">
        <f t="shared" si="3"/>
        <v>55.03</v>
      </c>
      <c r="V6" s="20">
        <f t="shared" si="3"/>
        <v>1937</v>
      </c>
      <c r="W6" s="20">
        <f t="shared" si="3"/>
        <v>1.1000000000000001</v>
      </c>
      <c r="X6" s="20">
        <f t="shared" si="3"/>
        <v>1760.91</v>
      </c>
      <c r="Y6" s="21">
        <f>IF(Y7="",NA(),Y7)</f>
        <v>99.34</v>
      </c>
      <c r="Z6" s="21">
        <f t="shared" ref="Z6:AH6" si="4">IF(Z7="",NA(),Z7)</f>
        <v>92.71</v>
      </c>
      <c r="AA6" s="21">
        <f t="shared" si="4"/>
        <v>98.41</v>
      </c>
      <c r="AB6" s="21">
        <f t="shared" si="4"/>
        <v>98.47</v>
      </c>
      <c r="AC6" s="21">
        <f t="shared" si="4"/>
        <v>88.46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99.07</v>
      </c>
      <c r="BR6" s="21">
        <f t="shared" ref="BR6:BZ6" si="8">IF(BR7="",NA(),BR7)</f>
        <v>80.33</v>
      </c>
      <c r="BS6" s="21">
        <f t="shared" si="8"/>
        <v>96.34</v>
      </c>
      <c r="BT6" s="21">
        <f t="shared" si="8"/>
        <v>96.66</v>
      </c>
      <c r="BU6" s="21">
        <f t="shared" si="8"/>
        <v>72.2</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187.03</v>
      </c>
      <c r="CC6" s="21">
        <f t="shared" ref="CC6:CK6" si="9">IF(CC7="",NA(),CC7)</f>
        <v>220.97</v>
      </c>
      <c r="CD6" s="21">
        <f t="shared" si="9"/>
        <v>179.87</v>
      </c>
      <c r="CE6" s="21">
        <f t="shared" si="9"/>
        <v>196.26</v>
      </c>
      <c r="CF6" s="21">
        <f t="shared" si="9"/>
        <v>258.11</v>
      </c>
      <c r="CG6" s="21">
        <f t="shared" si="9"/>
        <v>230.02</v>
      </c>
      <c r="CH6" s="21">
        <f t="shared" si="9"/>
        <v>228.47</v>
      </c>
      <c r="CI6" s="21">
        <f t="shared" si="9"/>
        <v>224.88</v>
      </c>
      <c r="CJ6" s="21">
        <f t="shared" si="9"/>
        <v>228.64</v>
      </c>
      <c r="CK6" s="21">
        <f t="shared" si="9"/>
        <v>239.46</v>
      </c>
      <c r="CL6" s="20" t="str">
        <f>IF(CL7="","",IF(CL7="-","【-】","【"&amp;SUBSTITUTE(TEXT(CL7,"#,##0.00"),"-","△")&amp;"】"))</f>
        <v>【220.62】</v>
      </c>
      <c r="CM6" s="21">
        <f>IF(CM7="",NA(),CM7)</f>
        <v>54</v>
      </c>
      <c r="CN6" s="21">
        <f t="shared" ref="CN6:CV6" si="10">IF(CN7="",NA(),CN7)</f>
        <v>54.5</v>
      </c>
      <c r="CO6" s="21">
        <f t="shared" si="10"/>
        <v>53</v>
      </c>
      <c r="CP6" s="21">
        <f t="shared" si="10"/>
        <v>51.33</v>
      </c>
      <c r="CQ6" s="21">
        <f t="shared" si="10"/>
        <v>53.25</v>
      </c>
      <c r="CR6" s="21">
        <f t="shared" si="10"/>
        <v>42.56</v>
      </c>
      <c r="CS6" s="21">
        <f t="shared" si="10"/>
        <v>42.47</v>
      </c>
      <c r="CT6" s="21">
        <f t="shared" si="10"/>
        <v>42.4</v>
      </c>
      <c r="CU6" s="21">
        <f t="shared" si="10"/>
        <v>42.28</v>
      </c>
      <c r="CV6" s="21">
        <f t="shared" si="10"/>
        <v>41.06</v>
      </c>
      <c r="CW6" s="20" t="str">
        <f>IF(CW7="","",IF(CW7="-","【-】","【"&amp;SUBSTITUTE(TEXT(CW7,"#,##0.00"),"-","△")&amp;"】"))</f>
        <v>【42.22】</v>
      </c>
      <c r="CX6" s="21">
        <f>IF(CX7="",NA(),CX7)</f>
        <v>86.1</v>
      </c>
      <c r="CY6" s="21">
        <f t="shared" ref="CY6:DG6" si="11">IF(CY7="",NA(),CY7)</f>
        <v>86.14</v>
      </c>
      <c r="CZ6" s="21">
        <f t="shared" si="11"/>
        <v>88.06</v>
      </c>
      <c r="DA6" s="21">
        <f t="shared" si="11"/>
        <v>88.63</v>
      </c>
      <c r="DB6" s="21">
        <f t="shared" si="11"/>
        <v>88.85</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74071</v>
      </c>
      <c r="D7" s="23">
        <v>47</v>
      </c>
      <c r="E7" s="23">
        <v>17</v>
      </c>
      <c r="F7" s="23">
        <v>4</v>
      </c>
      <c r="G7" s="23">
        <v>0</v>
      </c>
      <c r="H7" s="23" t="s">
        <v>98</v>
      </c>
      <c r="I7" s="23" t="s">
        <v>99</v>
      </c>
      <c r="J7" s="23" t="s">
        <v>100</v>
      </c>
      <c r="K7" s="23" t="s">
        <v>101</v>
      </c>
      <c r="L7" s="23" t="s">
        <v>102</v>
      </c>
      <c r="M7" s="23" t="s">
        <v>103</v>
      </c>
      <c r="N7" s="24" t="s">
        <v>104</v>
      </c>
      <c r="O7" s="24" t="s">
        <v>105</v>
      </c>
      <c r="P7" s="24">
        <v>59.71</v>
      </c>
      <c r="Q7" s="24">
        <v>100</v>
      </c>
      <c r="R7" s="24">
        <v>3072</v>
      </c>
      <c r="S7" s="24">
        <v>3289</v>
      </c>
      <c r="T7" s="24">
        <v>59.77</v>
      </c>
      <c r="U7" s="24">
        <v>55.03</v>
      </c>
      <c r="V7" s="24">
        <v>1937</v>
      </c>
      <c r="W7" s="24">
        <v>1.1000000000000001</v>
      </c>
      <c r="X7" s="24">
        <v>1760.91</v>
      </c>
      <c r="Y7" s="24">
        <v>99.34</v>
      </c>
      <c r="Z7" s="24">
        <v>92.71</v>
      </c>
      <c r="AA7" s="24">
        <v>98.41</v>
      </c>
      <c r="AB7" s="24">
        <v>98.47</v>
      </c>
      <c r="AC7" s="24">
        <v>88.46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1194.1500000000001</v>
      </c>
      <c r="BL7" s="24">
        <v>1206.79</v>
      </c>
      <c r="BM7" s="24">
        <v>1258.43</v>
      </c>
      <c r="BN7" s="24">
        <v>1163.75</v>
      </c>
      <c r="BO7" s="24">
        <v>1195.47</v>
      </c>
      <c r="BP7" s="24">
        <v>1182.1099999999999</v>
      </c>
      <c r="BQ7" s="24">
        <v>99.07</v>
      </c>
      <c r="BR7" s="24">
        <v>80.33</v>
      </c>
      <c r="BS7" s="24">
        <v>96.34</v>
      </c>
      <c r="BT7" s="24">
        <v>96.66</v>
      </c>
      <c r="BU7" s="24">
        <v>72.2</v>
      </c>
      <c r="BV7" s="24">
        <v>72.260000000000005</v>
      </c>
      <c r="BW7" s="24">
        <v>71.84</v>
      </c>
      <c r="BX7" s="24">
        <v>73.36</v>
      </c>
      <c r="BY7" s="24">
        <v>72.599999999999994</v>
      </c>
      <c r="BZ7" s="24">
        <v>69.430000000000007</v>
      </c>
      <c r="CA7" s="24">
        <v>73.78</v>
      </c>
      <c r="CB7" s="24">
        <v>187.03</v>
      </c>
      <c r="CC7" s="24">
        <v>220.97</v>
      </c>
      <c r="CD7" s="24">
        <v>179.87</v>
      </c>
      <c r="CE7" s="24">
        <v>196.26</v>
      </c>
      <c r="CF7" s="24">
        <v>258.11</v>
      </c>
      <c r="CG7" s="24">
        <v>230.02</v>
      </c>
      <c r="CH7" s="24">
        <v>228.47</v>
      </c>
      <c r="CI7" s="24">
        <v>224.88</v>
      </c>
      <c r="CJ7" s="24">
        <v>228.64</v>
      </c>
      <c r="CK7" s="24">
        <v>239.46</v>
      </c>
      <c r="CL7" s="24">
        <v>220.62</v>
      </c>
      <c r="CM7" s="24">
        <v>54</v>
      </c>
      <c r="CN7" s="24">
        <v>54.5</v>
      </c>
      <c r="CO7" s="24">
        <v>53</v>
      </c>
      <c r="CP7" s="24">
        <v>51.33</v>
      </c>
      <c r="CQ7" s="24">
        <v>53.25</v>
      </c>
      <c r="CR7" s="24">
        <v>42.56</v>
      </c>
      <c r="CS7" s="24">
        <v>42.47</v>
      </c>
      <c r="CT7" s="24">
        <v>42.4</v>
      </c>
      <c r="CU7" s="24">
        <v>42.28</v>
      </c>
      <c r="CV7" s="24">
        <v>41.06</v>
      </c>
      <c r="CW7" s="24">
        <v>42.22</v>
      </c>
      <c r="CX7" s="24">
        <v>86.1</v>
      </c>
      <c r="CY7" s="24">
        <v>86.14</v>
      </c>
      <c r="CZ7" s="24">
        <v>88.06</v>
      </c>
      <c r="DA7" s="24">
        <v>88.63</v>
      </c>
      <c r="DB7" s="24">
        <v>88.85</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