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ikiseibi09\Desktop\R060118_Fwd 【照会_2月2日（金）期限】公営企業に係る経営比較分析表（令和４年度決算）の分析等について\"/>
    </mc:Choice>
  </mc:AlternateContent>
  <xr:revisionPtr revIDLastSave="0" documentId="13_ncr:1_{A9CF5348-718B-4A0A-923D-1B730C11AFBD}" xr6:coauthVersionLast="45" xr6:coauthVersionMax="45" xr10:uidLastSave="{00000000-0000-0000-0000-000000000000}"/>
  <workbookProtection workbookAlgorithmName="SHA-512" workbookHashValue="9RjXY+UsN1QSpXx4oi0EcLUVDf3uzP9huoF6MwlClFmHZ1s0X/8ul61PW1jLS0LFJ+75h4nuz0Ng3lH1LqsFDQ==" workbookSaltValue="i2AcfnesqAREYUElHiPxd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<sst xmlns="http://schemas.openxmlformats.org/spreadsheetml/2006/main" count="236" uniqueCount="119">
  <si>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</si>
  <si>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</si>
  <si>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</si>
  <si>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</si>
  <si>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</si>
  <si>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</si>
  <si>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</si>
  <si>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</si>
  <si>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</si>
  <si>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</si>
  <si>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</si>
  <si>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</si>
  <si>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</si>
  <si>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</si>
  <si>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</si>
  <si>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</si>
  <si>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</si>
  <si>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</si>
  <si>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</si>
  <si>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</si>
  <si>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</si>
  <si>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</si>
  <si>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</si>
  <si>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</si>
  <si>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</si>
  <si>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</si>
  <si>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</si>
  <si>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</si>
  <si>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</si>
  <si>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</si>
  <si>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</si>
  <si>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</si>
  <si>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</si>
  <si>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</si>
  <si>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</si>
  <si>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</si>
  <si>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</si>
  <si>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</si>
  <si>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</si>
  <si>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</si>
  <si>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</si>
  <si>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</si>
  <si>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</si>
  <si>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</si>
  <si>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</si>
  <si>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</si>
  <si>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</si>
  <si>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</si>
  <si>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</si>
  <si>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</si>
  <si>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</si>
  <si>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</si>
  <si>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</si>
  <si>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</si>
  <si>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</si>
  <si>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</si>
  <si>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</si>
  <si>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</si>
  <si>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</si>
  <si>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</si>
  <si>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</si>
  <si>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</si>
  <si>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</si>
  <si>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</si>
  <si>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</si>
  <si>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</si>
  <si>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</si>
  <si>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</si>
  <si>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</si>
  <si>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</si>
  <si>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</si>
  <si>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</si>
  <si>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</si>
  <si>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</si>
  <si>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</si>
  <si>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</si>
  <si>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</si>
  <si>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</si>
  <si>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</si>
  <si>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</si>
  <si>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</si>
  <si>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</si>
  <si>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</si>
  <si>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</si>
  <si>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</si>
  <si>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</si>
  <si>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</si>
  <si>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</si>
  <si>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</si>
  <si>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</si>
  <si>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</si>
  <si>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</si>
  <si>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</si>
  <si>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</si>
  <si>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</si>
  <si>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</si>
  <si>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</si>
  <si>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</si>
  <si>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</si>
  <si>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</si>
  <si>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</si>
  <si>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</si>
  <si>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</si>
  <si>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</si>
  <si>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</si>
  <si>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</si>
  <si>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</si>
  <si>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</si>
  <si>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</si>
  <si>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</si>
  <si>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</si>
  <si>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</si>
  <si>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</si>
  <si>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</si>
  <si>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</si>
  <si>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</si>
  <si>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収益的収支比率は１００％を下回り、前年度と比較し大きく減少しています。営業収益に大きな変動はありませんでしたが、事業規模が小さいため一般会計繰入金に依存している部分が大きく、収支の均衡について検討する必要があります。
　⑤経費回収率は平均より高いものの回収率は１００％を下回っております。当該施設は規模が極めて小さいことから料金収入が少なく、一般会計繰入金で補填している状況です。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検討する必要があります。
　平成３年に建設されており、設備の更新も必要になることから料金の見直しを視野に入れ、長期的な計画策定が課題です。</t>
    <rPh sb="15" eb="16">
      <t>シタ</t>
    </rPh>
    <rPh sb="19" eb="22">
      <t>ゼンネンド</t>
    </rPh>
    <rPh sb="23" eb="25">
      <t>ヒカク</t>
    </rPh>
    <rPh sb="26" eb="27">
      <t>オオ</t>
    </rPh>
    <rPh sb="29" eb="31">
      <t>ゲンショウ</t>
    </rPh>
    <rPh sb="37" eb="41">
      <t>エイギョウシュウエキ</t>
    </rPh>
    <rPh sb="42" eb="43">
      <t>オオ</t>
    </rPh>
    <rPh sb="45" eb="47">
      <t>ヘンドウ</t>
    </rPh>
    <rPh sb="58" eb="60">
      <t>ジギョウ</t>
    </rPh>
    <rPh sb="60" eb="62">
      <t>キボ</t>
    </rPh>
    <rPh sb="63" eb="64">
      <t>チイ</t>
    </rPh>
    <rPh sb="68" eb="70">
      <t>イッパン</t>
    </rPh>
    <rPh sb="70" eb="72">
      <t>カイケイ</t>
    </rPh>
    <rPh sb="72" eb="74">
      <t>クリイレ</t>
    </rPh>
    <rPh sb="74" eb="75">
      <t>キン</t>
    </rPh>
    <rPh sb="76" eb="78">
      <t>イゾン</t>
    </rPh>
    <rPh sb="82" eb="84">
      <t>ブブン</t>
    </rPh>
    <rPh sb="85" eb="86">
      <t>オオ</t>
    </rPh>
    <rPh sb="89" eb="91">
      <t>シュウシ</t>
    </rPh>
    <rPh sb="92" eb="94">
      <t>キンコウ</t>
    </rPh>
    <rPh sb="98" eb="100">
      <t>ケントウ</t>
    </rPh>
    <rPh sb="102" eb="104">
      <t>ヒツヨウ</t>
    </rPh>
    <rPh sb="120" eb="122">
      <t>ヘイキン</t>
    </rPh>
    <rPh sb="124" eb="125">
      <t>タカ</t>
    </rPh>
    <rPh sb="129" eb="132">
      <t>カイシュウリツ</t>
    </rPh>
    <rPh sb="138" eb="140">
      <t>シタマワ</t>
    </rPh>
    <rPh sb="147" eb="151">
      <t>トウガイシセツ</t>
    </rPh>
    <rPh sb="174" eb="178">
      <t>イッパンカイケイ</t>
    </rPh>
    <rPh sb="178" eb="181">
      <t>クリイレキン</t>
    </rPh>
    <rPh sb="182" eb="184">
      <t>ホテン</t>
    </rPh>
    <rPh sb="188" eb="190">
      <t>ジョウキョウ</t>
    </rPh>
    <rPh sb="327" eb="329">
      <t>ヘイセイ</t>
    </rPh>
    <phoneticPr fontId="4"/>
  </si>
  <si>
    <t>　平成３年に排水施設が建設され、管路については、耐用年数を超えないため当面の間は支障をきたすことはありませんが、今後は計画的な更新が必要となることが想定されます。
　また、処理施設内の機器類については老朽化が進行しており、施設の修繕や機器の交換費用が発生しています。
　今後、施設更新や大規模な修繕が必要となった場合の対応策を検討する必要があると考えます。</t>
    <rPh sb="56" eb="58">
      <t>コンゴ</t>
    </rPh>
    <rPh sb="59" eb="61">
      <t>ケイカク</t>
    </rPh>
    <rPh sb="61" eb="62">
      <t>テキ</t>
    </rPh>
    <rPh sb="63" eb="65">
      <t>コウシン</t>
    </rPh>
    <rPh sb="66" eb="68">
      <t>ヒツヨウ</t>
    </rPh>
    <rPh sb="74" eb="76">
      <t>ソウテイ</t>
    </rPh>
    <phoneticPr fontId="4"/>
  </si>
  <si>
    <t>　現在の経営状態は収支が悪化している状況にあり、今後の改善が必要でありますが、規模が小さく設備更新や修繕費用を料金収入で捻出することは非常に困難と判断します。
　将来的に、施設や管路の更新時期が訪れることになりますが、一般会計繰入金に頼らざるを得ない状況になることが予想されます。可能な限り料金収入で対応できるよう長期的な計画策定が必要であり、料金の見直しも課題であります。</t>
    <rPh sb="1" eb="3">
      <t>ゲンザイ</t>
    </rPh>
    <rPh sb="9" eb="11">
      <t>シュウシ</t>
    </rPh>
    <rPh sb="12" eb="14">
      <t>アッカ</t>
    </rPh>
    <rPh sb="18" eb="20">
      <t>ジョウキョウ</t>
    </rPh>
    <rPh sb="24" eb="26">
      <t>コンゴ</t>
    </rPh>
    <rPh sb="27" eb="29">
      <t>カイゼン</t>
    </rPh>
    <rPh sb="30" eb="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</si>
</sst>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8-4E22-AA1F-F5B4FB3473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48-4E22-AA1F-F5B4FB3473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18.52</c:v>
                </c:pt>
                <c:pt idx="1">
                  <c:v>18.52</c:v>
                </c:pt>
                <c:pt idx="2">
                  <c:v>22.22</c:v>
                </c:pt>
                <c:pt idx="3">
                  <c:v>18.52</c:v>
                </c:pt>
                <c:pt idx="4">
                  <c:v>18.52</c:v>
                </c:pt>
              </c:numCache>
            </c:numRef>
          </c:val>
          <c:extLst>
            <c:ext xmlns:c16="http://schemas.microsoft.com/office/drawing/2014/chart" uri="{C3380CC4-5D6E-409C-BE32-E72D297353CC}">
              <c16:uniqueId val="{00000000-3152-4DDA-80B8-4EABB85D5A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3152-4DDA-80B8-4EABB85D5A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97.78</c:v>
                </c:pt>
                <c:pt idx="3">
                  <c:v>100</c:v>
                </c:pt>
                <c:pt idx="4">
                  <c:v>100</c:v>
                </c:pt>
              </c:numCache>
            </c:numRef>
          </c:val>
          <c:extLst>
            <c:ext xmlns:c16="http://schemas.microsoft.com/office/drawing/2014/chart" uri="{C3380CC4-5D6E-409C-BE32-E72D297353CC}">
              <c16:uniqueId val="{00000000-66C8-494E-B2DB-B16EB4DA47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66C8-494E-B2DB-B16EB4DA47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102.79</c:v>
                </c:pt>
                <c:pt idx="1">
                  <c:v>149.30000000000001</c:v>
                </c:pt>
                <c:pt idx="2">
                  <c:v>98.32</c:v>
                </c:pt>
                <c:pt idx="3">
                  <c:v>80.03</c:v>
                </c:pt>
                <c:pt idx="4">
                  <c:v>63.34</c:v>
                </c:pt>
              </c:numCache>
            </c:numRef>
          </c:val>
          <c:extLst>
            <c:ext xmlns:c16="http://schemas.microsoft.com/office/drawing/2014/chart" uri="{C3380CC4-5D6E-409C-BE32-E72D297353CC}">
              <c16:uniqueId val="{00000000-063F-4EBD-8B8A-138DC489AE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F-4EBD-8B8A-138DC489AE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7-40B7-BC20-244C50FF57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7-40B7-BC20-244C50FF57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1-4A15-9B61-458413787A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1-4A15-9B61-458413787A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0-4E39-971A-FCA48DC436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0-4E39-971A-FCA48DC436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16-456A-A0F1-0FE823E139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6-456A-A0F1-0FE823E139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2-4934-A609-1B5FBF0B87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EEE2-4934-A609-1B5FBF0B87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42.73</c:v>
                </c:pt>
                <c:pt idx="1">
                  <c:v>54.7</c:v>
                </c:pt>
                <c:pt idx="2">
                  <c:v>45.77</c:v>
                </c:pt>
                <c:pt idx="3">
                  <c:v>53.56</c:v>
                </c:pt>
                <c:pt idx="4">
                  <c:v>49.52</c:v>
                </c:pt>
              </c:numCache>
            </c:numRef>
          </c:val>
          <c:extLst>
            <c:ext xmlns:c16="http://schemas.microsoft.com/office/drawing/2014/chart" uri="{C3380CC4-5D6E-409C-BE32-E72D297353CC}">
              <c16:uniqueId val="{00000000-66F2-4292-9736-E0E2CA30EF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66F2-4292-9736-E0E2CA30EF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808.79</c:v>
                </c:pt>
                <c:pt idx="1">
                  <c:v>630.77</c:v>
                </c:pt>
                <c:pt idx="2">
                  <c:v>627</c:v>
                </c:pt>
                <c:pt idx="3">
                  <c:v>590.59</c:v>
                </c:pt>
                <c:pt idx="4">
                  <c:v>697.1</c:v>
                </c:pt>
              </c:numCache>
            </c:numRef>
          </c:val>
          <c:extLst>
            <c:ext xmlns:c16="http://schemas.microsoft.com/office/drawing/2014/chart" uri="{C3380CC4-5D6E-409C-BE32-E72D297353CC}">
              <c16:uniqueId val="{00000000-1447-4CFD-84DA-64D311A3B0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1447-4CFD-84DA-64D311A3B0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天栄村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5304</v>
      </c>
      <c r="AM8" s="37"/>
      <c r="AN8" s="37"/>
      <c r="AO8" s="37"/>
      <c r="AP8" s="37"/>
      <c r="AQ8" s="37"/>
      <c r="AR8" s="37"/>
      <c r="AS8" s="37"/>
      <c r="AT8" s="38">
        <f>データ!T6</f>
        <v>225.52</v>
      </c>
      <c r="AU8" s="38"/>
      <c r="AV8" s="38"/>
      <c r="AW8" s="38"/>
      <c r="AX8" s="38"/>
      <c r="AY8" s="38"/>
      <c r="AZ8" s="38"/>
      <c r="BA8" s="38"/>
      <c r="BB8" s="38">
        <f>データ!U6</f>
        <v>23.52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0.78</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41</v>
      </c>
      <c r="AM10" s="37"/>
      <c r="AN10" s="37"/>
      <c r="AO10" s="37"/>
      <c r="AP10" s="37"/>
      <c r="AQ10" s="37"/>
      <c r="AR10" s="37"/>
      <c r="AS10" s="37"/>
      <c r="AT10" s="38">
        <f>データ!W6</f>
        <v>0.03</v>
      </c>
      <c r="AU10" s="38"/>
      <c r="AV10" s="38"/>
      <c r="AW10" s="38"/>
      <c r="AX10" s="38"/>
      <c r="AY10" s="38"/>
      <c r="AZ10" s="38"/>
      <c r="BA10" s="38"/>
      <c r="BB10" s="38">
        <f>データ!X6</f>
        <v>1366.67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43</v>
      </c>
      <c r="N86" s="12" t="s">
        <v>43</v>
      </c>
      <c r="O86" s="12" t="str">
        <f>データ!EO6</f>
        <v>【0.00】</v>
      </c>
    </row>
  </sheetData>
  <sheetProtection algorithmName="SHA-512" hashValue="5ak9XAR4kmR5NvCYzLRItKXpNNq3hFMlyDuGHb1keldioo7Hy7RqsK5eJV2+7DbybIpyabtY+jkuV4fb2wHi/g==" saltValue="UqD/Q2KFjwbxIaMfU3IQ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73440</v>
      </c>
      <c r="D6" s="19">
        <f t="shared" si="3"/>
        <v>47</v>
      </c>
      <c r="E6" s="19">
        <f t="shared" si="3"/>
        <v>17</v>
      </c>
      <c r="F6" s="19">
        <f t="shared" si="3"/>
        <v>8</v>
      </c>
      <c r="G6" s="19">
        <f t="shared" si="3"/>
        <v>0</v>
      </c>
      <c r="H6" s="19" t="str">
        <f t="shared" si="3"/>
        <v>福島県　天栄村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0.78</v>
      </c>
      <c r="Q6" s="20">
        <f t="shared" si="3"/>
        <v>100</v>
      </c>
      <c r="R6" s="20">
        <f t="shared" si="3"/>
        <v>3850</v>
      </c>
      <c r="S6" s="20">
        <f t="shared" si="3"/>
        <v>5304</v>
      </c>
      <c r="T6" s="20">
        <f t="shared" si="3"/>
        <v>225.52</v>
      </c>
      <c r="U6" s="20">
        <f t="shared" si="3"/>
        <v>23.52</v>
      </c>
      <c r="V6" s="20">
        <f t="shared" si="3"/>
        <v>41</v>
      </c>
      <c r="W6" s="20">
        <f t="shared" si="3"/>
        <v>0.03</v>
      </c>
      <c r="X6" s="20">
        <f t="shared" si="3"/>
        <v>1366.67</v>
      </c>
      <c r="Y6" s="21">
        <f>IF(Y7="",NA(),Y7)</f>
        <v>102.79</v>
      </c>
      <c r="Z6" s="21">
        <f t="shared" ref="Z6:AH6" si="4">IF(Z7="",NA(),Z7)</f>
        <v>149.30000000000001</v>
      </c>
      <c r="AA6" s="21">
        <f t="shared" si="4"/>
        <v>98.32</v>
      </c>
      <c r="AB6" s="21">
        <f t="shared" si="4"/>
        <v>80.03</v>
      </c>
      <c r="AC6" s="21">
        <f t="shared" si="4"/>
        <v>63.34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42.73</v>
      </c>
      <c r="BR6" s="21">
        <f t="shared" ref="BR6:BZ6" si="8">IF(BR7="",NA(),BR7)</f>
        <v>54.7</v>
      </c>
      <c r="BS6" s="21">
        <f t="shared" si="8"/>
        <v>45.77</v>
      </c>
      <c r="BT6" s="21">
        <f t="shared" si="8"/>
        <v>53.56</v>
      </c>
      <c r="BU6" s="21">
        <f t="shared" si="8"/>
        <v>49.52</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808.79</v>
      </c>
      <c r="CC6" s="21">
        <f t="shared" ref="CC6:CK6" si="9">IF(CC7="",NA(),CC7)</f>
        <v>630.77</v>
      </c>
      <c r="CD6" s="21">
        <f t="shared" si="9"/>
        <v>627</v>
      </c>
      <c r="CE6" s="21">
        <f t="shared" si="9"/>
        <v>590.59</v>
      </c>
      <c r="CF6" s="21">
        <f t="shared" si="9"/>
        <v>697.1</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18.52</v>
      </c>
      <c r="CN6" s="21">
        <f t="shared" ref="CN6:CV6" si="10">IF(CN7="",NA(),CN7)</f>
        <v>18.52</v>
      </c>
      <c r="CO6" s="21">
        <f t="shared" si="10"/>
        <v>22.22</v>
      </c>
      <c r="CP6" s="21">
        <f t="shared" si="10"/>
        <v>18.52</v>
      </c>
      <c r="CQ6" s="21">
        <f t="shared" si="10"/>
        <v>18.52</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97.78</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73440</v>
      </c>
      <c r="D7" s="23">
        <v>47</v>
      </c>
      <c r="E7" s="23">
        <v>17</v>
      </c>
      <c r="F7" s="23">
        <v>8</v>
      </c>
      <c r="G7" s="23">
        <v>0</v>
      </c>
      <c r="H7" s="23" t="s">
        <v>96</v>
      </c>
      <c r="I7" s="23" t="s">
        <v>97</v>
      </c>
      <c r="J7" s="23" t="s">
        <v>98</v>
      </c>
      <c r="K7" s="23" t="s">
        <v>99</v>
      </c>
      <c r="L7" s="23" t="s">
        <v>100</v>
      </c>
      <c r="M7" s="23" t="s">
        <v>101</v>
      </c>
      <c r="N7" s="24" t="s">
        <v>102</v>
      </c>
      <c r="O7" s="24" t="s">
        <v>103</v>
      </c>
      <c r="P7" s="24">
        <v>0.78</v>
      </c>
      <c r="Q7" s="24">
        <v>100</v>
      </c>
      <c r="R7" s="24">
        <v>3850</v>
      </c>
      <c r="S7" s="24">
        <v>5304</v>
      </c>
      <c r="T7" s="24">
        <v>225.52</v>
      </c>
      <c r="U7" s="24">
        <v>23.52</v>
      </c>
      <c r="V7" s="24">
        <v>41</v>
      </c>
      <c r="W7" s="24">
        <v>0.03</v>
      </c>
      <c r="X7" s="24">
        <v>1366.67</v>
      </c>
      <c r="Y7" s="24">
        <v>102.79</v>
      </c>
      <c r="Z7" s="24">
        <v>149.30000000000001</v>
      </c>
      <c r="AA7" s="24">
        <v>98.32</v>
      </c>
      <c r="AB7" s="24">
        <v>80.03</v>
      </c>
      <c r="AC7" s="24">
        <v>63.34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196.19</v>
      </c>
      <c r="BL7" s="24">
        <v>129.4</v>
      </c>
      <c r="BM7" s="24">
        <v>126.26</v>
      </c>
      <c r="BN7" s="24">
        <v>113.17</v>
      </c>
      <c r="BO7" s="24">
        <v>160.77000000000001</v>
      </c>
      <c r="BP7" s="24">
        <v>160.77000000000001</v>
      </c>
      <c r="BQ7" s="24">
        <v>42.73</v>
      </c>
      <c r="BR7" s="24">
        <v>54.7</v>
      </c>
      <c r="BS7" s="24">
        <v>45.77</v>
      </c>
      <c r="BT7" s="24">
        <v>53.56</v>
      </c>
      <c r="BU7" s="24">
        <v>49.52</v>
      </c>
      <c r="BV7" s="24">
        <v>39.07</v>
      </c>
      <c r="BW7" s="24">
        <v>38.409999999999997</v>
      </c>
      <c r="BX7" s="24">
        <v>35.869999999999997</v>
      </c>
      <c r="BY7" s="24">
        <v>31.6</v>
      </c>
      <c r="BZ7" s="24">
        <v>30.19</v>
      </c>
      <c r="CA7" s="24">
        <v>30.19</v>
      </c>
      <c r="CB7" s="24">
        <v>808.79</v>
      </c>
      <c r="CC7" s="24">
        <v>630.77</v>
      </c>
      <c r="CD7" s="24">
        <v>627</v>
      </c>
      <c r="CE7" s="24">
        <v>590.59</v>
      </c>
      <c r="CF7" s="24">
        <v>697.1</v>
      </c>
      <c r="CG7" s="24">
        <v>485</v>
      </c>
      <c r="CH7" s="24">
        <v>501.56</v>
      </c>
      <c r="CI7" s="24">
        <v>528.78</v>
      </c>
      <c r="CJ7" s="24">
        <v>596.92999999999995</v>
      </c>
      <c r="CK7" s="24">
        <v>631.54999999999995</v>
      </c>
      <c r="CL7" s="24">
        <v>631.54999999999995</v>
      </c>
      <c r="CM7" s="24">
        <v>18.52</v>
      </c>
      <c r="CN7" s="24">
        <v>18.52</v>
      </c>
      <c r="CO7" s="24">
        <v>22.22</v>
      </c>
      <c r="CP7" s="24">
        <v>18.52</v>
      </c>
      <c r="CQ7" s="24">
        <v>18.52</v>
      </c>
      <c r="CR7" s="24">
        <v>27.09</v>
      </c>
      <c r="CS7" s="24">
        <v>26.64</v>
      </c>
      <c r="CT7" s="24">
        <v>26.11</v>
      </c>
      <c r="CU7" s="24">
        <v>24.44</v>
      </c>
      <c r="CV7" s="24">
        <v>25.16</v>
      </c>
      <c r="CW7" s="24">
        <v>25.16</v>
      </c>
      <c r="CX7" s="24">
        <v>100</v>
      </c>
      <c r="CY7" s="24">
        <v>100</v>
      </c>
      <c r="CZ7" s="24">
        <v>97.78</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114</v>
      </c>
      <c r="F13" t="s">
        <v>112</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2023-12-12T02:58:35Z</dcterms:created>
  <dcterms:modified xsi:type="dcterms:W3CDTF">2024-01-31T04:58:33Z</dcterms:modified>
  <cp:category/>
</cp:coreProperties>
</file>