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mc:AlternateContent xmlns:mc="http://schemas.openxmlformats.org/markup-compatibility/2006">
    <mc:Choice Requires="x15">
      <x15ac:absPath xmlns:x15ac="http://schemas.microsoft.com/office/spreadsheetml/2010/11/ac" url="C:\Users\omokawa_teruo\Desktop\【照会_2月2日（金）期限】公営企業に係る経営比較分析表（令和４年度決算）の分析等について\"/>
    </mc:Choice>
  </mc:AlternateContent>
  <xr:revisionPtr revIDLastSave="0" documentId="13_ncr:1_{686F8E9A-1E4B-4A86-99DA-262890184FE7}" xr6:coauthVersionLast="45" xr6:coauthVersionMax="45" xr10:uidLastSave="{00000000-0000-0000-0000-000000000000}"/>
  <workbookProtection workbookAlgorithmName="SHA-512" workbookHashValue="Ofz4MS5CeXJp/E0ThZ2NQyCsp40aNv0Z+sdjZyVyaeNX+vY5wdpS1ot899frXeu6DjFuj3WCeyGD5gDWoeEhkQ==" workbookSaltValue="UE6Qsrv4HUuoizLEC9adIg==" workbookSpinCount="100000" lockStructure="1"/>
  <bookViews>
    <workbookView xWindow="-120" yWindow="-120" windowWidth="20730" windowHeight="1116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W6" i="5"/>
  <c r="AT10" i="4" s="1"/>
  <c r="V6" i="5"/>
  <c r="U6" i="5"/>
  <c r="BB8" i="4" s="1"/>
  <c r="T6" i="5"/>
  <c r="S6" i="5"/>
  <c r="AL8" i="4" s="1"/>
  <c r="R6" i="5"/>
  <c r="Q6" i="5"/>
  <c r="W10" i="4" s="1"/>
  <c r="P6" i="5"/>
  <c r="O6" i="5"/>
  <c r="I10" i="4" s="1"/>
  <c r="N6" i="5"/>
  <c r="M6" i="5"/>
  <c r="L6" i="5"/>
  <c r="K6" i="5"/>
  <c r="P8" i="4" s="1"/>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BB10" i="4"/>
  <c r="AL10" i="4"/>
  <c r="AD10" i="4"/>
  <c r="P10" i="4"/>
  <c r="B10" i="4"/>
  <c r="AT8" i="4"/>
  <c r="AD8" i="4"/>
  <c r="W8" i="4"/>
  <c r="I8" i="4"/>
  <c r="B6" i="4"/>
</calcChain>
</file>

<file path=xl/sharedStrings.xml><?xml version="1.0" encoding="utf-8"?>
<sst xmlns="http://schemas.openxmlformats.org/spreadsheetml/2006/main" count="236" uniqueCount="120">
  <si>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</si>
  <si>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</si>
  <si>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</si>
  <si>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</si>
  <si>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</si>
  <si>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</si>
  <si>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</si>
  <si>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</si>
  <si>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</si>
  <si>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</si>
  <si>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</si>
  <si>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</si>
  <si>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</si>
  <si>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</si>
  <si>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</si>
  <si>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</si>
  <si>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</si>
  <si>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</si>
  <si>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</si>
  <si>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</si>
  <si>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</si>
  <si>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</si>
  <si>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</si>
  <si>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</si>
  <si>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</si>
  <si>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</si>
  <si>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</si>
  <si>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</si>
  <si>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</si>
  <si>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</si>
  <si>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</si>
  <si>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</si>
  <si>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</si>
  <si>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</si>
  <si>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</si>
  <si>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</si>
  <si>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</si>
  <si>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</si>
  <si>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</si>
  <si>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</si>
  <si>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</si>
  <si>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</si>
  <si>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</si>
  <si>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</si>
  <si>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</si>
  <si>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</si>
  <si>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</si>
  <si>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</si>
  <si>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</si>
  <si>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</si>
  <si>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</si>
  <si>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</si>
  <si>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</si>
  <si>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</si>
  <si>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</si>
  <si>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</si>
  <si>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</si>
  <si>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</si>
  <si>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</si>
  <si>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</si>
  <si>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</si>
  <si>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</si>
  <si>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</si>
  <si>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</si>
  <si>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</si>
  <si>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</si>
  <si>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</si>
  <si>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</si>
  <si>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</si>
  <si>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</si>
  <si>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</si>
  <si>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</si>
  <si>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</si>
  <si>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</si>
  <si>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</si>
  <si>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</si>
  <si>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</si>
  <si>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</si>
  <si>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</si>
  <si>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</si>
  <si>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</si>
  <si>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</si>
  <si>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</si>
  <si>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</si>
  <si>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</si>
  <si>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</si>
  <si>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</si>
  <si>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</si>
  <si>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</si>
  <si>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</si>
  <si>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</si>
  <si>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</si>
  <si>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</si>
  <si>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</si>
  <si>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</si>
  <si>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</si>
  <si>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</si>
  <si>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</si>
  <si>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鏡石町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</si>
  <si>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</si>
  <si>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</si>
  <si>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</si>
  <si>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</si>
  <si>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</si>
  <si>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</si>
  <si>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</si>
  <si>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</si>
  <si>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</si>
  <si>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</si>
  <si>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</si>
  <si>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</si>
  <si>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</si>
  <si>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</si>
  <si>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</si>
  <si>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</si>
  <si>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</si>
  <si>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</si>
  <si>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xml:space="preserve">
●平成８年からの一部供用開始であり、令和元年台風19号により処理場が水没、電気機械設備を交換済みのため設備・管渠等は比較的新しい。
　管渠築造整備は完了済となっていることから、平成29年度より農山漁村地域整備事業交付金を活用し、施設の維持管理費の平準化・コスト削減と施設の延命を図る長寿命化の取り組みに着手中であったところ、令和元年台風19号による災害により阿武隈川上流域治水対策プロジェクトが計画され、成田地区において処理場を含んだ主要部分が影響を受ける見通しとなっており、改築更新事業計画を見直し必要最低限度の機能維持のための補修が必要になっている。</t>
    <rPh sb="11" eb="13">
      <t>キョウヨウ</t>
    </rPh>
    <rPh sb="19" eb="21">
      <t>レイワ</t>
    </rPh>
    <rPh sb="21" eb="23">
      <t>ガンネン</t>
    </rPh>
    <rPh sb="23" eb="25">
      <t>タイフウ</t>
    </rPh>
    <rPh sb="27" eb="28">
      <t>ゴウ</t>
    </rPh>
    <rPh sb="31" eb="34">
      <t>ショリジョウ</t>
    </rPh>
    <rPh sb="35" eb="37">
      <t>スイボツ</t>
    </rPh>
    <rPh sb="38" eb="40">
      <t>デンキ</t>
    </rPh>
    <rPh sb="40" eb="42">
      <t>キカイ</t>
    </rPh>
    <rPh sb="42" eb="44">
      <t>セツビ</t>
    </rPh>
    <rPh sb="45" eb="47">
      <t>コウカン</t>
    </rPh>
    <rPh sb="47" eb="48">
      <t>ズ</t>
    </rPh>
    <rPh sb="52" eb="54">
      <t>セツビ</t>
    </rPh>
    <rPh sb="68" eb="70">
      <t>カンキョ</t>
    </rPh>
    <rPh sb="70" eb="72">
      <t>チクゾウ</t>
    </rPh>
    <rPh sb="72" eb="74">
      <t>セイビ</t>
    </rPh>
    <rPh sb="75" eb="77">
      <t>カンリョウ</t>
    </rPh>
    <rPh sb="77" eb="78">
      <t>ズミ</t>
    </rPh>
    <rPh sb="122" eb="123">
      <t>ヒ</t>
    </rPh>
    <rPh sb="142" eb="146">
      <t>チョウジュミョウカ</t>
    </rPh>
    <rPh sb="147" eb="148">
      <t>ト</t>
    </rPh>
    <rPh sb="149" eb="150">
      <t>ク</t>
    </rPh>
    <rPh sb="152" eb="154">
      <t>チャクシュ</t>
    </rPh>
    <rPh sb="154" eb="155">
      <t>チュウ</t>
    </rPh>
    <rPh sb="163" eb="165">
      <t>レイワ</t>
    </rPh>
    <rPh sb="165" eb="167">
      <t>ガンネン</t>
    </rPh>
    <rPh sb="167" eb="169">
      <t>タイフウ</t>
    </rPh>
    <rPh sb="171" eb="172">
      <t>ゴウ</t>
    </rPh>
    <rPh sb="175" eb="177">
      <t>サイガイ</t>
    </rPh>
    <rPh sb="180" eb="191">
      <t>アブクマガワジョウリュウイキチスイタイサク</t>
    </rPh>
    <rPh sb="198" eb="200">
      <t>ケイカク</t>
    </rPh>
    <rPh sb="203" eb="207">
      <t>ナリタチク</t>
    </rPh>
    <rPh sb="211" eb="214">
      <t>ショリジョウ</t>
    </rPh>
    <rPh sb="215" eb="216">
      <t>フク</t>
    </rPh>
    <rPh sb="218" eb="220">
      <t>シュヨウ</t>
    </rPh>
    <rPh sb="220" eb="222">
      <t>ブブン</t>
    </rPh>
    <rPh sb="223" eb="225">
      <t>エイキョウ</t>
    </rPh>
    <rPh sb="226" eb="227">
      <t>ウ</t>
    </rPh>
    <rPh sb="229" eb="231">
      <t>ミトオ</t>
    </rPh>
    <rPh sb="239" eb="241">
      <t>カイチク</t>
    </rPh>
    <rPh sb="241" eb="243">
      <t>コウシン</t>
    </rPh>
    <rPh sb="243" eb="245">
      <t>ジギョウ</t>
    </rPh>
    <rPh sb="245" eb="247">
      <t>ケイカク</t>
    </rPh>
    <rPh sb="248" eb="250">
      <t>ミナオ</t>
    </rPh>
    <rPh sb="251" eb="253">
      <t>ヒツヨウ</t>
    </rPh>
    <rPh sb="253" eb="255">
      <t>サイテイ</t>
    </rPh>
    <rPh sb="255" eb="257">
      <t>ゲンド</t>
    </rPh>
    <rPh sb="258" eb="260">
      <t>キノウ</t>
    </rPh>
    <rPh sb="260" eb="262">
      <t>イジ</t>
    </rPh>
    <rPh sb="266" eb="268">
      <t>ホシュウ</t>
    </rPh>
    <rPh sb="269" eb="271">
      <t>ヒツヨウ</t>
    </rPh>
    <phoneticPr fontId="4"/>
  </si>
  <si>
    <t xml:space="preserve">
●農業集落排水事業は、平成10年度に完了済。整備当時は、建設に係る経費としての資本的収入は国からの多額の補助金、企業債借入金、さらに一般会計繰入金を財源としていた。整備後の現在では企業債の償還に一般会計繰入金を充てている状況にある。
●水洗化は、農業集落排水事業区域内への新規住宅建築が期待出来ない土地利用規制もある中で、事業収益の９割強を占める成田地区において阿武隈川上流域治水対策プロジェクトが計画されるなど、処理人口・有収水量の減少傾向は今後益々拍車がかかる状況にあることから、事業の維持・経営の健全化に向けた取組が必要である。　　　　　　　　　　　
●経費回収率は基準内繰入金の適正化により改善されたが、類似団体より低いため、健全な経営のために料金改定の検討をすすめる。　　　　　　　　　　　　　　　
●企業債残高対事業規模比率は、基準内繰入金の適正化により類似団体平均より低くなったものの、台風19号災害復旧事業に伴う災害復旧事業債の新規借入により起債残高が増加している中で遊水地整備事業との兼ね合いで更新事業の先送り等で比率が減少している。</t>
    <rPh sb="17" eb="18">
      <t>ド</t>
    </rPh>
    <rPh sb="21" eb="22">
      <t>ズミ</t>
    </rPh>
    <rPh sb="43" eb="45">
      <t>シュウニュウ</t>
    </rPh>
    <rPh sb="50" eb="52">
      <t>タガク</t>
    </rPh>
    <rPh sb="60" eb="62">
      <t>カリイレ</t>
    </rPh>
    <rPh sb="62" eb="63">
      <t>キン</t>
    </rPh>
    <rPh sb="75" eb="77">
      <t>ザイゲン</t>
    </rPh>
    <rPh sb="111" eb="113">
      <t>ジョウキョウ</t>
    </rPh>
    <rPh sb="125" eb="127">
      <t>ノウギョウ</t>
    </rPh>
    <rPh sb="127" eb="129">
      <t>シュウラク</t>
    </rPh>
    <rPh sb="129" eb="131">
      <t>ハイスイ</t>
    </rPh>
    <rPh sb="131" eb="133">
      <t>ジギョウ</t>
    </rPh>
    <rPh sb="133" eb="136">
      <t>クイキナイ</t>
    </rPh>
    <rPh sb="138" eb="140">
      <t>シンキ</t>
    </rPh>
    <rPh sb="140" eb="142">
      <t>ジュウタク</t>
    </rPh>
    <rPh sb="142" eb="144">
      <t>ケンチク</t>
    </rPh>
    <rPh sb="145" eb="147">
      <t>キタイ</t>
    </rPh>
    <rPh sb="147" eb="149">
      <t>デキ</t>
    </rPh>
    <rPh sb="151" eb="155">
      <t>トチリヨウ</t>
    </rPh>
    <rPh sb="155" eb="157">
      <t>キセイ</t>
    </rPh>
    <rPh sb="160" eb="161">
      <t>ナカ</t>
    </rPh>
    <rPh sb="163" eb="165">
      <t>ジギョウ</t>
    </rPh>
    <rPh sb="165" eb="167">
      <t>シュウエキ</t>
    </rPh>
    <rPh sb="169" eb="171">
      <t>ワリキョウ</t>
    </rPh>
    <rPh sb="172" eb="173">
      <t>シ</t>
    </rPh>
    <rPh sb="175" eb="179">
      <t>ナリタチク</t>
    </rPh>
    <rPh sb="183" eb="187">
      <t>アブクマガワ</t>
    </rPh>
    <rPh sb="187" eb="190">
      <t>ジョウリュウイキ</t>
    </rPh>
    <rPh sb="190" eb="192">
      <t>チスイ</t>
    </rPh>
    <rPh sb="192" eb="194">
      <t>タイサク</t>
    </rPh>
    <rPh sb="201" eb="203">
      <t>ケイカク</t>
    </rPh>
    <rPh sb="209" eb="211">
      <t>ショリ</t>
    </rPh>
    <rPh sb="211" eb="213">
      <t>ジンコウ</t>
    </rPh>
    <rPh sb="219" eb="221">
      <t>ゲンショウ</t>
    </rPh>
    <rPh sb="221" eb="223">
      <t>ケイコウ</t>
    </rPh>
    <rPh sb="224" eb="226">
      <t>コンゴ</t>
    </rPh>
    <rPh sb="226" eb="228">
      <t>マスマス</t>
    </rPh>
    <rPh sb="228" eb="230">
      <t>ハクシャ</t>
    </rPh>
    <rPh sb="234" eb="236">
      <t>ジョウキョウ</t>
    </rPh>
    <rPh sb="244" eb="246">
      <t>ジギョウ</t>
    </rPh>
    <rPh sb="247" eb="249">
      <t>イジ</t>
    </rPh>
    <rPh sb="404" eb="406">
      <t>タイフウ</t>
    </rPh>
    <rPh sb="408" eb="409">
      <t>ゴウ</t>
    </rPh>
    <rPh sb="409" eb="411">
      <t>サイガイ</t>
    </rPh>
    <rPh sb="411" eb="413">
      <t>フッキュウ</t>
    </rPh>
    <rPh sb="413" eb="415">
      <t>ジギョウ</t>
    </rPh>
    <rPh sb="416" eb="417">
      <t>トモナ</t>
    </rPh>
    <rPh sb="418" eb="420">
      <t>サイガイ</t>
    </rPh>
    <rPh sb="420" eb="422">
      <t>フッキュウ</t>
    </rPh>
    <rPh sb="422" eb="425">
      <t>ジギョウサイ</t>
    </rPh>
    <rPh sb="426" eb="428">
      <t>シンキ</t>
    </rPh>
    <rPh sb="428" eb="430">
      <t>カリイレ</t>
    </rPh>
    <rPh sb="433" eb="435">
      <t>キサイ</t>
    </rPh>
    <rPh sb="435" eb="437">
      <t>ザンダカ</t>
    </rPh>
    <rPh sb="438" eb="440">
      <t>ゾウカ</t>
    </rPh>
    <rPh sb="444" eb="445">
      <t>ナカ</t>
    </rPh>
    <rPh sb="446" eb="449">
      <t>ユウスイチ</t>
    </rPh>
    <rPh sb="449" eb="451">
      <t>セイビ</t>
    </rPh>
    <rPh sb="451" eb="453">
      <t>ジギョウ</t>
    </rPh>
    <rPh sb="455" eb="456">
      <t>カ</t>
    </rPh>
    <rPh sb="457" eb="458">
      <t>ア</t>
    </rPh>
    <rPh sb="460" eb="462">
      <t>コウシン</t>
    </rPh>
    <rPh sb="462" eb="464">
      <t>ジギョウ</t>
    </rPh>
    <rPh sb="465" eb="467">
      <t>サキオク</t>
    </rPh>
    <rPh sb="468" eb="469">
      <t>トウ</t>
    </rPh>
    <rPh sb="470" eb="472">
      <t>ヒリツ</t>
    </rPh>
    <rPh sb="473" eb="475">
      <t>ゲンショウ</t>
    </rPh>
    <phoneticPr fontId="4"/>
  </si>
  <si>
    <t xml:space="preserve">
●水洗化普及の一層の推進や施設・管路などの効率的・効果的な維持管理に努め、今後も汚水処理事業を継続するため町民の理解を得ながら使用料や農業集落排水分担金の適正化に取り組む。
　具体的には、平成28年度に策定した経営戦略に基づき経営の安定化を図ることになるが、使用料収入の９割強を占める成田地区において阿武隈川上流域治水対策プロジェクトが計画されており、今後の動向により汚水処理事業そのものの大幅な見直しが必要となることが予想される。
　そのため当該計画の動向に注視しつつ、無駄のない施設整備・投資となるよう関係機関連携の上、適切な時期に適切な対応を図りたい。
　令和５年４月から地方公営企業法適用</t>
    <rPh sb="17" eb="19">
      <t>カンロ</t>
    </rPh>
    <rPh sb="22" eb="25">
      <t>コウリツテキ</t>
    </rPh>
    <rPh sb="26" eb="29">
      <t>コウカテキ</t>
    </rPh>
    <rPh sb="35" eb="36">
      <t>ツト</t>
    </rPh>
    <rPh sb="38" eb="40">
      <t>コンゴ</t>
    </rPh>
    <rPh sb="41" eb="43">
      <t>オスイ</t>
    </rPh>
    <rPh sb="43" eb="45">
      <t>ショリ</t>
    </rPh>
    <rPh sb="45" eb="47">
      <t>ジギョウ</t>
    </rPh>
    <rPh sb="48" eb="50">
      <t>ケイゾク</t>
    </rPh>
    <rPh sb="82" eb="83">
      <t>ト</t>
    </rPh>
    <rPh sb="84" eb="85">
      <t>ク</t>
    </rPh>
    <rPh sb="89" eb="92">
      <t>グタイテキ</t>
    </rPh>
    <rPh sb="130" eb="133">
      <t>シヨウリョウ</t>
    </rPh>
    <rPh sb="133" eb="135">
      <t>シュウニュウ</t>
    </rPh>
    <rPh sb="137" eb="139">
      <t>ワリキョウ</t>
    </rPh>
    <rPh sb="140" eb="141">
      <t>シ</t>
    </rPh>
    <rPh sb="143" eb="147">
      <t>ナリタチク</t>
    </rPh>
    <rPh sb="151" eb="162">
      <t>アブクマガワジョウリュウイキチスイタイサク</t>
    </rPh>
    <rPh sb="169" eb="171">
      <t>ケイカク</t>
    </rPh>
    <rPh sb="177" eb="179">
      <t>コンゴ</t>
    </rPh>
    <rPh sb="180" eb="182">
      <t>ドウコウ</t>
    </rPh>
    <rPh sb="185" eb="187">
      <t>オスイ</t>
    </rPh>
    <rPh sb="187" eb="189">
      <t>ショリ</t>
    </rPh>
    <rPh sb="189" eb="191">
      <t>ジギョウ</t>
    </rPh>
    <rPh sb="196" eb="198">
      <t>オオハバ</t>
    </rPh>
    <rPh sb="199" eb="201">
      <t>ミナオ</t>
    </rPh>
    <rPh sb="203" eb="205">
      <t>ヒツヨウ</t>
    </rPh>
    <rPh sb="211" eb="213">
      <t>ヨソウ</t>
    </rPh>
    <rPh sb="223" eb="225">
      <t>トウガイ</t>
    </rPh>
    <rPh sb="225" eb="227">
      <t>ケイカク</t>
    </rPh>
    <rPh sb="228" eb="230">
      <t>ドウコウ</t>
    </rPh>
    <rPh sb="231" eb="233">
      <t>チュウシ</t>
    </rPh>
    <rPh sb="237" eb="239">
      <t>ムダ</t>
    </rPh>
    <rPh sb="242" eb="244">
      <t>シセツ</t>
    </rPh>
    <rPh sb="244" eb="246">
      <t>セイビ</t>
    </rPh>
    <rPh sb="247" eb="249">
      <t>トウシ</t>
    </rPh>
    <rPh sb="254" eb="256">
      <t>カンケイ</t>
    </rPh>
    <rPh sb="256" eb="258">
      <t>キカン</t>
    </rPh>
    <rPh sb="258" eb="260">
      <t>レンケイ</t>
    </rPh>
    <rPh sb="261" eb="262">
      <t>ウエ</t>
    </rPh>
    <rPh sb="263" eb="265">
      <t>テキセツ</t>
    </rPh>
    <rPh sb="266" eb="268">
      <t>ジキ</t>
    </rPh>
    <rPh sb="269" eb="271">
      <t>テキセツ</t>
    </rPh>
    <rPh sb="272" eb="274">
      <t>タイオウ</t>
    </rPh>
    <rPh sb="275" eb="276">
      <t>ハカ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</si>
</sst>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C68-4C4D-A899-E1DAC59E2BB3}"/>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0.02</c:v>
                </c:pt>
                <c:pt idx="2">
                  <c:v>0.25</c:v>
                </c:pt>
                <c:pt idx="3">
                  <c:v>0.05</c:v>
                </c:pt>
                <c:pt idx="4">
                  <c:v>0.03</c:v>
                </c:pt>
              </c:numCache>
            </c:numRef>
          </c:val>
          <c:smooth val="0"/>
          <c:extLst>
            <c:ext xmlns:c16="http://schemas.microsoft.com/office/drawing/2014/chart" uri="{C3380CC4-5D6E-409C-BE32-E72D297353CC}">
              <c16:uniqueId val="{00000001-CC68-4C4D-A899-E1DAC59E2BB3}"/>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42.07</c:v>
                </c:pt>
                <c:pt idx="1">
                  <c:v>42.99</c:v>
                </c:pt>
                <c:pt idx="2">
                  <c:v>42.07</c:v>
                </c:pt>
                <c:pt idx="3">
                  <c:v>41.38</c:v>
                </c:pt>
                <c:pt idx="4">
                  <c:v>41.84</c:v>
                </c:pt>
              </c:numCache>
            </c:numRef>
          </c:val>
          <c:extLst>
            <c:ext xmlns:c16="http://schemas.microsoft.com/office/drawing/2014/chart" uri="{C3380CC4-5D6E-409C-BE32-E72D297353CC}">
              <c16:uniqueId val="{00000000-720C-4432-9B76-5C59EFB97AEA}"/>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50.68</c:v>
                </c:pt>
                <c:pt idx="1">
                  <c:v>50.14</c:v>
                </c:pt>
                <c:pt idx="2">
                  <c:v>54.83</c:v>
                </c:pt>
                <c:pt idx="3">
                  <c:v>66.53</c:v>
                </c:pt>
                <c:pt idx="4">
                  <c:v>52.35</c:v>
                </c:pt>
              </c:numCache>
            </c:numRef>
          </c:val>
          <c:smooth val="0"/>
          <c:extLst>
            <c:ext xmlns:c16="http://schemas.microsoft.com/office/drawing/2014/chart" uri="{C3380CC4-5D6E-409C-BE32-E72D297353CC}">
              <c16:uniqueId val="{00000001-720C-4432-9B76-5C59EFB97AEA}"/>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90.16</c:v>
                </c:pt>
                <c:pt idx="1">
                  <c:v>90.14</c:v>
                </c:pt>
                <c:pt idx="2">
                  <c:v>90.42</c:v>
                </c:pt>
                <c:pt idx="3">
                  <c:v>90.51</c:v>
                </c:pt>
                <c:pt idx="4">
                  <c:v>93.13</c:v>
                </c:pt>
              </c:numCache>
            </c:numRef>
          </c:val>
          <c:extLst>
            <c:ext xmlns:c16="http://schemas.microsoft.com/office/drawing/2014/chart" uri="{C3380CC4-5D6E-409C-BE32-E72D297353CC}">
              <c16:uniqueId val="{00000000-7BA0-4DB9-A1D6-A35D76B1838F}"/>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84.86</c:v>
                </c:pt>
                <c:pt idx="1">
                  <c:v>84.98</c:v>
                </c:pt>
                <c:pt idx="2">
                  <c:v>84.7</c:v>
                </c:pt>
                <c:pt idx="3">
                  <c:v>84.67</c:v>
                </c:pt>
                <c:pt idx="4">
                  <c:v>84.39</c:v>
                </c:pt>
              </c:numCache>
            </c:numRef>
          </c:val>
          <c:smooth val="0"/>
          <c:extLst>
            <c:ext xmlns:c16="http://schemas.microsoft.com/office/drawing/2014/chart" uri="{C3380CC4-5D6E-409C-BE32-E72D297353CC}">
              <c16:uniqueId val="{00000001-7BA0-4DB9-A1D6-A35D76B1838F}"/>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70.540000000000006</c:v>
                </c:pt>
                <c:pt idx="1">
                  <c:v>72.510000000000005</c:v>
                </c:pt>
                <c:pt idx="2">
                  <c:v>67.489999999999995</c:v>
                </c:pt>
                <c:pt idx="3">
                  <c:v>71.5</c:v>
                </c:pt>
                <c:pt idx="4">
                  <c:v>89.52</c:v>
                </c:pt>
              </c:numCache>
            </c:numRef>
          </c:val>
          <c:extLst>
            <c:ext xmlns:c16="http://schemas.microsoft.com/office/drawing/2014/chart" uri="{C3380CC4-5D6E-409C-BE32-E72D297353CC}">
              <c16:uniqueId val="{00000000-F8A5-473C-8D02-453D28BFC6B9}"/>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8A5-473C-8D02-453D28BFC6B9}"/>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196-4B59-AE68-6990DF26FB31}"/>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196-4B59-AE68-6990DF26FB31}"/>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7A8-410D-863C-E3EB397BB7AB}"/>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7A8-410D-863C-E3EB397BB7AB}"/>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C23-46B4-B447-0FBD9B5EB604}"/>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C23-46B4-B447-0FBD9B5EB604}"/>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C5A-456C-A086-E3C833A30756}"/>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C5A-456C-A086-E3C833A30756}"/>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formatCode="#,##0.00;&quot;△&quot;#,##0.00">
                  <c:v>0</c:v>
                </c:pt>
                <c:pt idx="1">
                  <c:v>399.16</c:v>
                </c:pt>
                <c:pt idx="2">
                  <c:v>712.02</c:v>
                </c:pt>
                <c:pt idx="3">
                  <c:v>119.88</c:v>
                </c:pt>
                <c:pt idx="4">
                  <c:v>51.97</c:v>
                </c:pt>
              </c:numCache>
            </c:numRef>
          </c:val>
          <c:extLst>
            <c:ext xmlns:c16="http://schemas.microsoft.com/office/drawing/2014/chart" uri="{C3380CC4-5D6E-409C-BE32-E72D297353CC}">
              <c16:uniqueId val="{00000000-8CF2-4673-9A7C-F0D70A6E6B04}"/>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789.46</c:v>
                </c:pt>
                <c:pt idx="1">
                  <c:v>826.83</c:v>
                </c:pt>
                <c:pt idx="2">
                  <c:v>867.83</c:v>
                </c:pt>
                <c:pt idx="3">
                  <c:v>791.76</c:v>
                </c:pt>
                <c:pt idx="4">
                  <c:v>900.82</c:v>
                </c:pt>
              </c:numCache>
            </c:numRef>
          </c:val>
          <c:smooth val="0"/>
          <c:extLst>
            <c:ext xmlns:c16="http://schemas.microsoft.com/office/drawing/2014/chart" uri="{C3380CC4-5D6E-409C-BE32-E72D297353CC}">
              <c16:uniqueId val="{00000001-8CF2-4673-9A7C-F0D70A6E6B04}"/>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32.380000000000003</c:v>
                </c:pt>
                <c:pt idx="1">
                  <c:v>32.04</c:v>
                </c:pt>
                <c:pt idx="2">
                  <c:v>33.28</c:v>
                </c:pt>
                <c:pt idx="3">
                  <c:v>33.130000000000003</c:v>
                </c:pt>
                <c:pt idx="4">
                  <c:v>40.79</c:v>
                </c:pt>
              </c:numCache>
            </c:numRef>
          </c:val>
          <c:extLst>
            <c:ext xmlns:c16="http://schemas.microsoft.com/office/drawing/2014/chart" uri="{C3380CC4-5D6E-409C-BE32-E72D297353CC}">
              <c16:uniqueId val="{00000000-4B92-4F06-A0A9-0AD71A4149EC}"/>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57.77</c:v>
                </c:pt>
                <c:pt idx="1">
                  <c:v>57.31</c:v>
                </c:pt>
                <c:pt idx="2">
                  <c:v>57.08</c:v>
                </c:pt>
                <c:pt idx="3">
                  <c:v>56.26</c:v>
                </c:pt>
                <c:pt idx="4">
                  <c:v>52.94</c:v>
                </c:pt>
              </c:numCache>
            </c:numRef>
          </c:val>
          <c:smooth val="0"/>
          <c:extLst>
            <c:ext xmlns:c16="http://schemas.microsoft.com/office/drawing/2014/chart" uri="{C3380CC4-5D6E-409C-BE32-E72D297353CC}">
              <c16:uniqueId val="{00000001-4B92-4F06-A0A9-0AD71A4149EC}"/>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406.28</c:v>
                </c:pt>
                <c:pt idx="1">
                  <c:v>385.03</c:v>
                </c:pt>
                <c:pt idx="2">
                  <c:v>391.12</c:v>
                </c:pt>
                <c:pt idx="3">
                  <c:v>394.87</c:v>
                </c:pt>
                <c:pt idx="4">
                  <c:v>319.39999999999998</c:v>
                </c:pt>
              </c:numCache>
            </c:numRef>
          </c:val>
          <c:extLst>
            <c:ext xmlns:c16="http://schemas.microsoft.com/office/drawing/2014/chart" uri="{C3380CC4-5D6E-409C-BE32-E72D297353CC}">
              <c16:uniqueId val="{00000000-50F3-4694-AC85-34EA7D42CA6E}"/>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274.35000000000002</c:v>
                </c:pt>
                <c:pt idx="1">
                  <c:v>273.52</c:v>
                </c:pt>
                <c:pt idx="2">
                  <c:v>274.99</c:v>
                </c:pt>
                <c:pt idx="3">
                  <c:v>282.08999999999997</c:v>
                </c:pt>
                <c:pt idx="4">
                  <c:v>303.27999999999997</c:v>
                </c:pt>
              </c:numCache>
            </c:numRef>
          </c:val>
          <c:smooth val="0"/>
          <c:extLst>
            <c:ext xmlns:c16="http://schemas.microsoft.com/office/drawing/2014/chart" uri="{C3380CC4-5D6E-409C-BE32-E72D297353CC}">
              <c16:uniqueId val="{00000001-50F3-4694-AC85-34EA7D42CA6E}"/>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【809.19】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【273.68】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G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福島県　鏡石町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法非適用</v>
      </c>
      <c r="C8" s="35"/>
      <c r="D8" s="35"/>
      <c r="E8" s="35"/>
      <c r="F8" s="35"/>
      <c r="G8" s="35"/>
      <c r="H8" s="35"/>
      <c r="I8" s="35" t="str">
        <f>データ!J6</f>
        <v>下水道事業</v>
      </c>
      <c r="J8" s="35"/>
      <c r="K8" s="35"/>
      <c r="L8" s="35"/>
      <c r="M8" s="35"/>
      <c r="N8" s="35"/>
      <c r="O8" s="35"/>
      <c r="P8" s="35" t="str">
        <f>データ!K6</f>
        <v>農業集落排水</v>
      </c>
      <c r="Q8" s="35"/>
      <c r="R8" s="35"/>
      <c r="S8" s="35"/>
      <c r="T8" s="35"/>
      <c r="U8" s="35"/>
      <c r="V8" s="35"/>
      <c r="W8" s="35" t="str">
        <f>データ!L6</f>
        <v>F2</v>
      </c>
      <c r="X8" s="35"/>
      <c r="Y8" s="35"/>
      <c r="Z8" s="35"/>
      <c r="AA8" s="35"/>
      <c r="AB8" s="35"/>
      <c r="AC8" s="35"/>
      <c r="AD8" s="36" t="str">
        <f>データ!$M$6</f>
        <v>非設置</v>
      </c>
      <c r="AE8" s="36"/>
      <c r="AF8" s="36"/>
      <c r="AG8" s="36"/>
      <c r="AH8" s="36"/>
      <c r="AI8" s="36"/>
      <c r="AJ8" s="36"/>
      <c r="AK8" s="3"/>
      <c r="AL8" s="37">
        <f>データ!S6</f>
        <v>12531</v>
      </c>
      <c r="AM8" s="37"/>
      <c r="AN8" s="37"/>
      <c r="AO8" s="37"/>
      <c r="AP8" s="37"/>
      <c r="AQ8" s="37"/>
      <c r="AR8" s="37"/>
      <c r="AS8" s="37"/>
      <c r="AT8" s="38">
        <f>データ!T6</f>
        <v>31.3</v>
      </c>
      <c r="AU8" s="38"/>
      <c r="AV8" s="38"/>
      <c r="AW8" s="38"/>
      <c r="AX8" s="38"/>
      <c r="AY8" s="38"/>
      <c r="AZ8" s="38"/>
      <c r="BA8" s="38"/>
      <c r="BB8" s="38">
        <f>データ!U6</f>
        <v>400.35</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t="str">
        <f>データ!O6</f>
        <v>該当数値なし</v>
      </c>
      <c r="J10" s="38"/>
      <c r="K10" s="38"/>
      <c r="L10" s="38"/>
      <c r="M10" s="38"/>
      <c r="N10" s="38"/>
      <c r="O10" s="38"/>
      <c r="P10" s="38">
        <f>データ!P6</f>
        <v>7.35</v>
      </c>
      <c r="Q10" s="38"/>
      <c r="R10" s="38"/>
      <c r="S10" s="38"/>
      <c r="T10" s="38"/>
      <c r="U10" s="38"/>
      <c r="V10" s="38"/>
      <c r="W10" s="38">
        <f>データ!Q6</f>
        <v>100</v>
      </c>
      <c r="X10" s="38"/>
      <c r="Y10" s="38"/>
      <c r="Z10" s="38"/>
      <c r="AA10" s="38"/>
      <c r="AB10" s="38"/>
      <c r="AC10" s="38"/>
      <c r="AD10" s="37">
        <f>データ!R6</f>
        <v>2200</v>
      </c>
      <c r="AE10" s="37"/>
      <c r="AF10" s="37"/>
      <c r="AG10" s="37"/>
      <c r="AH10" s="37"/>
      <c r="AI10" s="37"/>
      <c r="AJ10" s="37"/>
      <c r="AK10" s="2"/>
      <c r="AL10" s="37">
        <f>データ!V6</f>
        <v>917</v>
      </c>
      <c r="AM10" s="37"/>
      <c r="AN10" s="37"/>
      <c r="AO10" s="37"/>
      <c r="AP10" s="37"/>
      <c r="AQ10" s="37"/>
      <c r="AR10" s="37"/>
      <c r="AS10" s="37"/>
      <c r="AT10" s="38">
        <f>データ!W6</f>
        <v>1.03</v>
      </c>
      <c r="AU10" s="38"/>
      <c r="AV10" s="38"/>
      <c r="AW10" s="38"/>
      <c r="AX10" s="38"/>
      <c r="AY10" s="38"/>
      <c r="AZ10" s="38"/>
      <c r="BA10" s="38"/>
      <c r="BB10" s="38">
        <f>データ!X6</f>
        <v>890.29</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118</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117</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119</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【809.19】</v>
      </c>
      <c r="I86" s="12" t="str">
        <f>データ!CA6</f>
        <v>【57.02】</v>
      </c>
      <c r="J86" s="12" t="str">
        <f>データ!CL6</f>
        <v>【273.68】</v>
      </c>
      <c r="K86" s="12" t="str">
        <f>データ!CW6</f>
        <v>【52.55】</v>
      </c>
      <c r="L86" s="12" t="str">
        <f>データ!DH6</f>
        <v>【87.30】</v>
      </c>
      <c r="M86" s="12" t="s">
        <v>44</v>
      </c>
      <c r="N86" s="12" t="s">
        <v>43</v>
      </c>
      <c r="O86" s="12" t="str">
        <f>データ!EO6</f>
        <v>【0.02】</v>
      </c>
    </row>
  </sheetData>
  <sheetProtection algorithmName="SHA-512" hashValue="iGxtPs6EdMK3NrlI2r4/yVZWIVEWhUQNWqfSM8PbvMAggja6+bV755qAmJfGxxD6wUa5EFf2Bx3uSFDdOmoRUA==" saltValue="SwiRWOXZjIFRrL6mSptAeQ=="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2022</v>
      </c>
      <c r="C6" s="19">
        <f t="shared" ref="C6:X6" si="3">C7</f>
        <v>73423</v>
      </c>
      <c r="D6" s="19">
        <f t="shared" si="3"/>
        <v>47</v>
      </c>
      <c r="E6" s="19">
        <f t="shared" si="3"/>
        <v>17</v>
      </c>
      <c r="F6" s="19">
        <f t="shared" si="3"/>
        <v>5</v>
      </c>
      <c r="G6" s="19">
        <f t="shared" si="3"/>
        <v>0</v>
      </c>
      <c r="H6" s="19" t="str">
        <f t="shared" si="3"/>
        <v>福島県　鏡石町</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7.35</v>
      </c>
      <c r="Q6" s="20">
        <f t="shared" si="3"/>
        <v>100</v>
      </c>
      <c r="R6" s="20">
        <f t="shared" si="3"/>
        <v>2200</v>
      </c>
      <c r="S6" s="20">
        <f t="shared" si="3"/>
        <v>12531</v>
      </c>
      <c r="T6" s="20">
        <f t="shared" si="3"/>
        <v>31.3</v>
      </c>
      <c r="U6" s="20">
        <f t="shared" si="3"/>
        <v>400.35</v>
      </c>
      <c r="V6" s="20">
        <f t="shared" si="3"/>
        <v>917</v>
      </c>
      <c r="W6" s="20">
        <f t="shared" si="3"/>
        <v>1.03</v>
      </c>
      <c r="X6" s="20">
        <f t="shared" si="3"/>
        <v>890.29</v>
      </c>
      <c r="Y6" s="21">
        <f>IF(Y7="",NA(),Y7)</f>
        <v>70.540000000000006</v>
      </c>
      <c r="Z6" s="21">
        <f t="shared" ref="Z6:AH6" si="4">IF(Z7="",NA(),Z7)</f>
        <v>72.510000000000005</v>
      </c>
      <c r="AA6" s="21">
        <f t="shared" si="4"/>
        <v>67.489999999999995</v>
      </c>
      <c r="AB6" s="21">
        <f t="shared" si="4"/>
        <v>71.5</v>
      </c>
      <c r="AC6" s="21">
        <f t="shared" si="4"/>
        <v>89.52</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1">
        <f t="shared" ref="BG6:BO6" si="7">IF(BG7="",NA(),BG7)</f>
        <v>399.16</v>
      </c>
      <c r="BH6" s="21">
        <f t="shared" si="7"/>
        <v>712.02</v>
      </c>
      <c r="BI6" s="21">
        <f t="shared" si="7"/>
        <v>119.88</v>
      </c>
      <c r="BJ6" s="21">
        <f t="shared" si="7"/>
        <v>51.97</v>
      </c>
      <c r="BK6" s="21">
        <f t="shared" si="7"/>
        <v>789.46</v>
      </c>
      <c r="BL6" s="21">
        <f t="shared" si="7"/>
        <v>826.83</v>
      </c>
      <c r="BM6" s="21">
        <f t="shared" si="7"/>
        <v>867.83</v>
      </c>
      <c r="BN6" s="21">
        <f t="shared" si="7"/>
        <v>791.76</v>
      </c>
      <c r="BO6" s="21">
        <f t="shared" si="7"/>
        <v>900.82</v>
      </c>
      <c r="BP6" s="20" t="str">
        <f>IF(BP7="","",IF(BP7="-","【-】","【"&amp;SUBSTITUTE(TEXT(BP7,"#,##0.00"),"-","△")&amp;"】"))</f>
        <v>【809.19】</v>
      </c>
      <c r="BQ6" s="21">
        <f>IF(BQ7="",NA(),BQ7)</f>
        <v>32.380000000000003</v>
      </c>
      <c r="BR6" s="21">
        <f t="shared" ref="BR6:BZ6" si="8">IF(BR7="",NA(),BR7)</f>
        <v>32.04</v>
      </c>
      <c r="BS6" s="21">
        <f t="shared" si="8"/>
        <v>33.28</v>
      </c>
      <c r="BT6" s="21">
        <f t="shared" si="8"/>
        <v>33.130000000000003</v>
      </c>
      <c r="BU6" s="21">
        <f t="shared" si="8"/>
        <v>40.79</v>
      </c>
      <c r="BV6" s="21">
        <f t="shared" si="8"/>
        <v>57.77</v>
      </c>
      <c r="BW6" s="21">
        <f t="shared" si="8"/>
        <v>57.31</v>
      </c>
      <c r="BX6" s="21">
        <f t="shared" si="8"/>
        <v>57.08</v>
      </c>
      <c r="BY6" s="21">
        <f t="shared" si="8"/>
        <v>56.26</v>
      </c>
      <c r="BZ6" s="21">
        <f t="shared" si="8"/>
        <v>52.94</v>
      </c>
      <c r="CA6" s="20" t="str">
        <f>IF(CA7="","",IF(CA7="-","【-】","【"&amp;SUBSTITUTE(TEXT(CA7,"#,##0.00"),"-","△")&amp;"】"))</f>
        <v>【57.02】</v>
      </c>
      <c r="CB6" s="21">
        <f>IF(CB7="",NA(),CB7)</f>
        <v>406.28</v>
      </c>
      <c r="CC6" s="21">
        <f t="shared" ref="CC6:CK6" si="9">IF(CC7="",NA(),CC7)</f>
        <v>385.03</v>
      </c>
      <c r="CD6" s="21">
        <f t="shared" si="9"/>
        <v>391.12</v>
      </c>
      <c r="CE6" s="21">
        <f t="shared" si="9"/>
        <v>394.87</v>
      </c>
      <c r="CF6" s="21">
        <f t="shared" si="9"/>
        <v>319.39999999999998</v>
      </c>
      <c r="CG6" s="21">
        <f t="shared" si="9"/>
        <v>274.35000000000002</v>
      </c>
      <c r="CH6" s="21">
        <f t="shared" si="9"/>
        <v>273.52</v>
      </c>
      <c r="CI6" s="21">
        <f t="shared" si="9"/>
        <v>274.99</v>
      </c>
      <c r="CJ6" s="21">
        <f t="shared" si="9"/>
        <v>282.08999999999997</v>
      </c>
      <c r="CK6" s="21">
        <f t="shared" si="9"/>
        <v>303.27999999999997</v>
      </c>
      <c r="CL6" s="20" t="str">
        <f>IF(CL7="","",IF(CL7="-","【-】","【"&amp;SUBSTITUTE(TEXT(CL7,"#,##0.00"),"-","△")&amp;"】"))</f>
        <v>【273.68】</v>
      </c>
      <c r="CM6" s="21">
        <f>IF(CM7="",NA(),CM7)</f>
        <v>42.07</v>
      </c>
      <c r="CN6" s="21">
        <f t="shared" ref="CN6:CV6" si="10">IF(CN7="",NA(),CN7)</f>
        <v>42.99</v>
      </c>
      <c r="CO6" s="21">
        <f t="shared" si="10"/>
        <v>42.07</v>
      </c>
      <c r="CP6" s="21">
        <f t="shared" si="10"/>
        <v>41.38</v>
      </c>
      <c r="CQ6" s="21">
        <f t="shared" si="10"/>
        <v>41.84</v>
      </c>
      <c r="CR6" s="21">
        <f t="shared" si="10"/>
        <v>50.68</v>
      </c>
      <c r="CS6" s="21">
        <f t="shared" si="10"/>
        <v>50.14</v>
      </c>
      <c r="CT6" s="21">
        <f t="shared" si="10"/>
        <v>54.83</v>
      </c>
      <c r="CU6" s="21">
        <f t="shared" si="10"/>
        <v>66.53</v>
      </c>
      <c r="CV6" s="21">
        <f t="shared" si="10"/>
        <v>52.35</v>
      </c>
      <c r="CW6" s="20" t="str">
        <f>IF(CW7="","",IF(CW7="-","【-】","【"&amp;SUBSTITUTE(TEXT(CW7,"#,##0.00"),"-","△")&amp;"】"))</f>
        <v>【52.55】</v>
      </c>
      <c r="CX6" s="21">
        <f>IF(CX7="",NA(),CX7)</f>
        <v>90.16</v>
      </c>
      <c r="CY6" s="21">
        <f t="shared" ref="CY6:DG6" si="11">IF(CY7="",NA(),CY7)</f>
        <v>90.14</v>
      </c>
      <c r="CZ6" s="21">
        <f t="shared" si="11"/>
        <v>90.42</v>
      </c>
      <c r="DA6" s="21">
        <f t="shared" si="11"/>
        <v>90.51</v>
      </c>
      <c r="DB6" s="21">
        <f t="shared" si="11"/>
        <v>93.13</v>
      </c>
      <c r="DC6" s="21">
        <f t="shared" si="11"/>
        <v>84.86</v>
      </c>
      <c r="DD6" s="21">
        <f t="shared" si="11"/>
        <v>84.98</v>
      </c>
      <c r="DE6" s="21">
        <f t="shared" si="11"/>
        <v>84.7</v>
      </c>
      <c r="DF6" s="21">
        <f t="shared" si="11"/>
        <v>84.67</v>
      </c>
      <c r="DG6" s="21">
        <f t="shared" si="11"/>
        <v>84.39</v>
      </c>
      <c r="DH6" s="20" t="str">
        <f>IF(DH7="","",IF(DH7="-","【-】","【"&amp;SUBSTITUTE(TEXT(DH7,"#,##0.00"),"-","△")&amp;"】"))</f>
        <v>【87.30】</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0.01</v>
      </c>
      <c r="EK6" s="21">
        <f t="shared" si="14"/>
        <v>0.02</v>
      </c>
      <c r="EL6" s="21">
        <f t="shared" si="14"/>
        <v>0.25</v>
      </c>
      <c r="EM6" s="21">
        <f t="shared" si="14"/>
        <v>0.05</v>
      </c>
      <c r="EN6" s="21">
        <f t="shared" si="14"/>
        <v>0.03</v>
      </c>
      <c r="EO6" s="20" t="str">
        <f>IF(EO7="","",IF(EO7="-","【-】","【"&amp;SUBSTITUTE(TEXT(EO7,"#,##0.00"),"-","△")&amp;"】"))</f>
        <v>【0.02】</v>
      </c>
    </row>
    <row r="7" spans="1:145" s="22" customFormat="1" x14ac:dyDescent="0.15">
      <c r="A7" s="14"/>
      <c r="B7" s="23">
        <v>2022</v>
      </c>
      <c r="C7" s="23">
        <v>73423</v>
      </c>
      <c r="D7" s="23">
        <v>47</v>
      </c>
      <c r="E7" s="23">
        <v>17</v>
      </c>
      <c r="F7" s="23">
        <v>5</v>
      </c>
      <c r="G7" s="23">
        <v>0</v>
      </c>
      <c r="H7" s="23" t="s">
        <v>98</v>
      </c>
      <c r="I7" s="23" t="s">
        <v>99</v>
      </c>
      <c r="J7" s="23" t="s">
        <v>100</v>
      </c>
      <c r="K7" s="23" t="s">
        <v>101</v>
      </c>
      <c r="L7" s="23" t="s">
        <v>102</v>
      </c>
      <c r="M7" s="23" t="s">
        <v>103</v>
      </c>
      <c r="N7" s="24" t="s">
        <v>104</v>
      </c>
      <c r="O7" s="24" t="s">
        <v>105</v>
      </c>
      <c r="P7" s="24">
        <v>7.35</v>
      </c>
      <c r="Q7" s="24">
        <v>100</v>
      </c>
      <c r="R7" s="24">
        <v>2200</v>
      </c>
      <c r="S7" s="24">
        <v>12531</v>
      </c>
      <c r="T7" s="24">
        <v>31.3</v>
      </c>
      <c r="U7" s="24">
        <v>400.35</v>
      </c>
      <c r="V7" s="24">
        <v>917</v>
      </c>
      <c r="W7" s="24">
        <v>1.03</v>
      </c>
      <c r="X7" s="24">
        <v>890.29</v>
      </c>
      <c r="Y7" s="24">
        <v>70.540000000000006</v>
      </c>
      <c r="Z7" s="24">
        <v>72.510000000000005</v>
      </c>
      <c r="AA7" s="24">
        <v>67.489999999999995</v>
      </c>
      <c r="AB7" s="24">
        <v>71.5</v>
      </c>
      <c r="AC7" s="24">
        <v>89.52</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399.16</v>
      </c>
      <c r="BH7" s="24">
        <v>712.02</v>
      </c>
      <c r="BI7" s="24">
        <v>119.88</v>
      </c>
      <c r="BJ7" s="24">
        <v>51.97</v>
      </c>
      <c r="BK7" s="24">
        <v>789.46</v>
      </c>
      <c r="BL7" s="24">
        <v>826.83</v>
      </c>
      <c r="BM7" s="24">
        <v>867.83</v>
      </c>
      <c r="BN7" s="24">
        <v>791.76</v>
      </c>
      <c r="BO7" s="24">
        <v>900.82</v>
      </c>
      <c r="BP7" s="24">
        <v>809.19</v>
      </c>
      <c r="BQ7" s="24">
        <v>32.380000000000003</v>
      </c>
      <c r="BR7" s="24">
        <v>32.04</v>
      </c>
      <c r="BS7" s="24">
        <v>33.28</v>
      </c>
      <c r="BT7" s="24">
        <v>33.130000000000003</v>
      </c>
      <c r="BU7" s="24">
        <v>40.79</v>
      </c>
      <c r="BV7" s="24">
        <v>57.77</v>
      </c>
      <c r="BW7" s="24">
        <v>57.31</v>
      </c>
      <c r="BX7" s="24">
        <v>57.08</v>
      </c>
      <c r="BY7" s="24">
        <v>56.26</v>
      </c>
      <c r="BZ7" s="24">
        <v>52.94</v>
      </c>
      <c r="CA7" s="24">
        <v>57.02</v>
      </c>
      <c r="CB7" s="24">
        <v>406.28</v>
      </c>
      <c r="CC7" s="24">
        <v>385.03</v>
      </c>
      <c r="CD7" s="24">
        <v>391.12</v>
      </c>
      <c r="CE7" s="24">
        <v>394.87</v>
      </c>
      <c r="CF7" s="24">
        <v>319.39999999999998</v>
      </c>
      <c r="CG7" s="24">
        <v>274.35000000000002</v>
      </c>
      <c r="CH7" s="24">
        <v>273.52</v>
      </c>
      <c r="CI7" s="24">
        <v>274.99</v>
      </c>
      <c r="CJ7" s="24">
        <v>282.08999999999997</v>
      </c>
      <c r="CK7" s="24">
        <v>303.27999999999997</v>
      </c>
      <c r="CL7" s="24">
        <v>273.68</v>
      </c>
      <c r="CM7" s="24">
        <v>42.07</v>
      </c>
      <c r="CN7" s="24">
        <v>42.99</v>
      </c>
      <c r="CO7" s="24">
        <v>42.07</v>
      </c>
      <c r="CP7" s="24">
        <v>41.38</v>
      </c>
      <c r="CQ7" s="24">
        <v>41.84</v>
      </c>
      <c r="CR7" s="24">
        <v>50.68</v>
      </c>
      <c r="CS7" s="24">
        <v>50.14</v>
      </c>
      <c r="CT7" s="24">
        <v>54.83</v>
      </c>
      <c r="CU7" s="24">
        <v>66.53</v>
      </c>
      <c r="CV7" s="24">
        <v>52.35</v>
      </c>
      <c r="CW7" s="24">
        <v>52.55</v>
      </c>
      <c r="CX7" s="24">
        <v>90.16</v>
      </c>
      <c r="CY7" s="24">
        <v>90.14</v>
      </c>
      <c r="CZ7" s="24">
        <v>90.42</v>
      </c>
      <c r="DA7" s="24">
        <v>90.51</v>
      </c>
      <c r="DB7" s="24">
        <v>93.13</v>
      </c>
      <c r="DC7" s="24">
        <v>84.86</v>
      </c>
      <c r="DD7" s="24">
        <v>84.98</v>
      </c>
      <c r="DE7" s="24">
        <v>84.7</v>
      </c>
      <c r="DF7" s="24">
        <v>84.67</v>
      </c>
      <c r="DG7" s="24">
        <v>84.39</v>
      </c>
      <c r="DH7" s="24">
        <v>87.3</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0.01</v>
      </c>
      <c r="EK7" s="24">
        <v>0.02</v>
      </c>
      <c r="EL7" s="24">
        <v>0.25</v>
      </c>
      <c r="EM7" s="24">
        <v>0.05</v>
      </c>
      <c r="EN7" s="24">
        <v>0.03</v>
      </c>
      <c r="EO7" s="24">
        <v>0.02</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111</v>
      </c>
    </row>
    <row r="12" spans="1:145" x14ac:dyDescent="0.15">
      <c r="B12">
        <v>1</v>
      </c>
      <c r="C12">
        <v>1</v>
      </c>
      <c r="D12">
        <v>2</v>
      </c>
      <c r="E12">
        <v>3</v>
      </c>
      <c r="F12">
        <v>4</v>
      </c>
      <c r="G12" t="s">
        <v>112</v>
      </c>
    </row>
    <row r="13" spans="1:145" x14ac:dyDescent="0.15">
      <c r="B13" t="s">
        <v>113</v>
      </c>
      <c r="C13" t="s">
        <v>114</v>
      </c>
      <c r="D13" t="s">
        <v>114</v>
      </c>
      <c r="E13" t="s">
        <v>115</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面川 輝夫</cp:lastModifiedBy>
  <dcterms:created xsi:type="dcterms:W3CDTF">2023-12-12T02:52:35Z</dcterms:created>
  <dcterms:modified xsi:type="dcterms:W3CDTF">2024-01-19T01:39:08Z</dcterms:modified>
  <cp:category/>
</cp:coreProperties>
</file>