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omokawa_teruo\Desktop\【照会_2月2日（金）期限】公営企業に係る経営比較分析表（令和４年度決算）の分析等について\"/>
    </mc:Choice>
  </mc:AlternateContent>
  <xr:revisionPtr revIDLastSave="0" documentId="13_ncr:1_{CD6C4618-2F79-4F3E-8279-3AFC932D3663}" xr6:coauthVersionLast="45" xr6:coauthVersionMax="45" xr10:uidLastSave="{00000000-0000-0000-0000-000000000000}"/>
  <workbookProtection workbookAlgorithmName="SHA-512" workbookHashValue="LYWVDECB2zSSYrdQJjTzA2IZAENIdVNPa2QMeqqP3iccjC16YcHIHWtdqSltoQSvoQRVjez9Bnph+itrGV961Q==" workbookSaltValue="Z5qcZk27PKBtxdGJMD/zxA=="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L10" i="4"/>
  <c r="AD10" i="4"/>
  <c r="P10" i="4"/>
  <c r="I10" i="4"/>
  <c r="B10" i="4"/>
  <c r="P8" i="4"/>
  <c r="I8" i="4"/>
</calcChain>
</file>

<file path=xl/sharedStrings.xml><?xml version="1.0" encoding="utf-8"?>
<sst xmlns="http://schemas.openxmlformats.org/spreadsheetml/2006/main" count="241" uniqueCount="120">
  <si>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</si>
  <si>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</si>
  <si>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</si>
  <si>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</si>
  <si>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</si>
  <si>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</si>
  <si>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</si>
  <si>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</si>
  <si>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</si>
  <si>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</si>
  <si>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</si>
  <si>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</si>
  <si>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</si>
  <si>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</si>
  <si>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</si>
  <si>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</si>
  <si>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</si>
  <si>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</si>
  <si>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</si>
  <si>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</si>
  <si>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</si>
  <si>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</si>
  <si>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</si>
  <si>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</si>
  <si>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</si>
  <si>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</si>
  <si>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</si>
  <si>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</si>
  <si>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</si>
  <si>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</si>
  <si>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</si>
  <si>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</si>
  <si>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</si>
  <si>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</si>
  <si>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</si>
  <si>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</si>
  <si>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</si>
  <si>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</si>
  <si>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</si>
  <si>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</si>
  <si>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</si>
  <si>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</si>
  <si>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</si>
  <si>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</si>
  <si>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</si>
  <si>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</si>
  <si>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</si>
  <si>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</si>
  <si>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</si>
  <si>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</si>
  <si>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</si>
  <si>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</si>
  <si>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</si>
  <si>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</si>
  <si>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</si>
  <si>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</si>
  <si>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</si>
  <si>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</si>
  <si>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</si>
  <si>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</si>
  <si>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</si>
  <si>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</si>
  <si>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</si>
  <si>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</si>
  <si>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</si>
  <si>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</si>
  <si>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</si>
  <si>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</si>
  <si>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</si>
  <si>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</si>
  <si>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</si>
  <si>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</si>
  <si>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</si>
  <si>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</si>
  <si>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</si>
  <si>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</si>
  <si>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</si>
  <si>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</si>
  <si>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</si>
  <si>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</si>
  <si>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</si>
  <si>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</si>
  <si>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</si>
  <si>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</si>
  <si>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</si>
  <si>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</si>
  <si>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</si>
  <si>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</si>
  <si>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</si>
  <si>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</si>
  <si>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</si>
  <si>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</si>
  <si>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</si>
  <si>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</si>
  <si>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</si>
  <si>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</si>
  <si>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</si>
  <si>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</si>
  <si>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</si>
  <si>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</si>
  <si>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</si>
  <si>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</si>
  <si>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</si>
  <si>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</si>
  <si>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</si>
  <si>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</si>
  <si>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</si>
  <si>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</si>
  <si>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</si>
  <si>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</si>
  <si>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</si>
  <si>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</si>
  <si>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</si>
  <si>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</si>
  <si>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</si>
  <si>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</si>
  <si>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</si>
  <si>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維持管理面においては、耐用年数を経過している管渠はないものの、マンホールポンプ施設等の老朽化に伴い長寿命化対策が必要な時期となっているため、更新工事を順次行っている。ストックマネジメント計画に基づき施設の延命を図る。</t>
    <phoneticPr fontId="4"/>
  </si>
  <si>
    <t>●収益的収支比率は、下水道使用料は減収となったが一般会計からの繰入金が増加し、また地方債支払利息が減少したため大きく改善した。
　また、経費回収率については100％未満となったが、これは令和５年４月からの地方公営企業法適用により３月末で打切決算となったため、使用料が減収したためである。
●有収水量の減少は、人口減少や節水タイプの機器普及等に加え、駅東区画整理事業をはじめ町内における宅地分譲の動きの活性化に伴う新築住宅着工件数の増加幅を上回ったと観られる。有収水量そのものは減少しているものの有収率は若干の増加傾向にある。これは、不明水流入減によるところが大きいと考えられ、今後さらなる施設の老朽化対策に取り組み、有収率の向上に努めたい。
●汚水処理原価は類似団体より低い状況にあり効率的な汚水処理がなされていると言えるが、近年は上昇傾向にあることから、汚水処理費の圧縮に努める必要がある。
●当町は流域下水道に接続しており、処理場は有していないため施設利用率は数値なし。　　　　　　　　　　　　　　　
●企業債残高対事業規模比率は、一般会計負担額が大幅に増加したことにより、使用料収入との比率が類似団体より低くなっている。</t>
    <rPh sb="1" eb="4">
      <t>シュウエキテキ</t>
    </rPh>
    <rPh sb="4" eb="6">
      <t>シュウシ</t>
    </rPh>
    <rPh sb="6" eb="8">
      <t>ヒリツ</t>
    </rPh>
    <rPh sb="17" eb="18">
      <t>ゲン</t>
    </rPh>
    <rPh sb="24" eb="26">
      <t>イッパン</t>
    </rPh>
    <rPh sb="26" eb="28">
      <t>カイケイ</t>
    </rPh>
    <rPh sb="31" eb="34">
      <t>クリイレキン</t>
    </rPh>
    <rPh sb="35" eb="37">
      <t>ゾウカ</t>
    </rPh>
    <rPh sb="41" eb="44">
      <t>チホウサイ</t>
    </rPh>
    <rPh sb="44" eb="46">
      <t>シハライ</t>
    </rPh>
    <rPh sb="46" eb="48">
      <t>リソク</t>
    </rPh>
    <rPh sb="49" eb="51">
      <t>ゲンショウ</t>
    </rPh>
    <rPh sb="55" eb="56">
      <t>オオ</t>
    </rPh>
    <rPh sb="68" eb="70">
      <t>ケイヒ</t>
    </rPh>
    <rPh sb="70" eb="73">
      <t>カイシュウリツ</t>
    </rPh>
    <rPh sb="82" eb="84">
      <t>ミマン</t>
    </rPh>
    <rPh sb="93" eb="95">
      <t>レイワ</t>
    </rPh>
    <rPh sb="96" eb="97">
      <t>ネン</t>
    </rPh>
    <rPh sb="98" eb="99">
      <t>ガツ</t>
    </rPh>
    <rPh sb="102" eb="104">
      <t>チホウ</t>
    </rPh>
    <rPh sb="104" eb="106">
      <t>コウエイ</t>
    </rPh>
    <rPh sb="106" eb="109">
      <t>キギョウホウ</t>
    </rPh>
    <rPh sb="109" eb="111">
      <t>テキヨウ</t>
    </rPh>
    <rPh sb="115" eb="116">
      <t>ガツ</t>
    </rPh>
    <rPh sb="116" eb="117">
      <t>スエ</t>
    </rPh>
    <rPh sb="118" eb="120">
      <t>ウチキリ</t>
    </rPh>
    <rPh sb="120" eb="122">
      <t>ケッサン</t>
    </rPh>
    <rPh sb="129" eb="132">
      <t>シヨウリョウ</t>
    </rPh>
    <rPh sb="133" eb="135">
      <t>ゲンシュウ</t>
    </rPh>
    <rPh sb="164" eb="166">
      <t>ゲンショウ</t>
    </rPh>
    <rPh sb="168" eb="170">
      <t>ジンコウ</t>
    </rPh>
    <rPh sb="170" eb="172">
      <t>ゲンショウ</t>
    </rPh>
    <rPh sb="185" eb="186">
      <t>クワ</t>
    </rPh>
    <rPh sb="200" eb="202">
      <t>チョウナイ</t>
    </rPh>
    <rPh sb="206" eb="208">
      <t>タクチ</t>
    </rPh>
    <rPh sb="208" eb="210">
      <t>ブンジョウ</t>
    </rPh>
    <rPh sb="211" eb="212">
      <t>ウゴ</t>
    </rPh>
    <rPh sb="214" eb="217">
      <t>カッセイカ</t>
    </rPh>
    <rPh sb="218" eb="219">
      <t>トモナ</t>
    </rPh>
    <rPh sb="220" eb="222">
      <t>シンチク</t>
    </rPh>
    <rPh sb="222" eb="224">
      <t>ジュウタク</t>
    </rPh>
    <rPh sb="224" eb="226">
      <t>チャッコウ</t>
    </rPh>
    <rPh sb="226" eb="228">
      <t>ケンスウ</t>
    </rPh>
    <rPh sb="230" eb="231">
      <t>カ</t>
    </rPh>
    <rPh sb="231" eb="232">
      <t>ハバ</t>
    </rPh>
    <rPh sb="233" eb="235">
      <t>ウワマワ</t>
    </rPh>
    <rPh sb="238" eb="239">
      <t>ミ</t>
    </rPh>
    <rPh sb="252" eb="254">
      <t>ゲンショウ</t>
    </rPh>
    <rPh sb="261" eb="263">
      <t>ユウシュウ</t>
    </rPh>
    <rPh sb="263" eb="264">
      <t>リツ</t>
    </rPh>
    <rPh sb="265" eb="267">
      <t>ジャッカン</t>
    </rPh>
    <rPh sb="268" eb="270">
      <t>ゾウカ</t>
    </rPh>
    <rPh sb="270" eb="272">
      <t>ケイコウ</t>
    </rPh>
    <rPh sb="280" eb="282">
      <t>フメイ</t>
    </rPh>
    <rPh sb="282" eb="283">
      <t>スイ</t>
    </rPh>
    <rPh sb="283" eb="286">
      <t>リュウニュウゲン</t>
    </rPh>
    <rPh sb="293" eb="294">
      <t>オオ</t>
    </rPh>
    <rPh sb="297" eb="298">
      <t>カンガ</t>
    </rPh>
    <rPh sb="302" eb="304">
      <t>コンゴ</t>
    </rPh>
    <rPh sb="308" eb="310">
      <t>シセツ</t>
    </rPh>
    <rPh sb="311" eb="314">
      <t>ロウキュウカ</t>
    </rPh>
    <rPh sb="314" eb="316">
      <t>タイサク</t>
    </rPh>
    <rPh sb="317" eb="318">
      <t>ト</t>
    </rPh>
    <rPh sb="319" eb="320">
      <t>ク</t>
    </rPh>
    <rPh sb="322" eb="323">
      <t>ユウ</t>
    </rPh>
    <rPh sb="323" eb="325">
      <t>シュウリツ</t>
    </rPh>
    <rPh sb="326" eb="328">
      <t>コウジョウ</t>
    </rPh>
    <rPh sb="329" eb="330">
      <t>ツト</t>
    </rPh>
    <rPh sb="352" eb="354">
      <t>ジョウキョウ</t>
    </rPh>
    <rPh sb="357" eb="360">
      <t>コウリツテキ</t>
    </rPh>
    <rPh sb="361" eb="363">
      <t>オスイ</t>
    </rPh>
    <rPh sb="363" eb="365">
      <t>ショリ</t>
    </rPh>
    <rPh sb="373" eb="374">
      <t>イ</t>
    </rPh>
    <rPh sb="378" eb="380">
      <t>キンネン</t>
    </rPh>
    <rPh sb="381" eb="383">
      <t>ジョウショウ</t>
    </rPh>
    <rPh sb="383" eb="385">
      <t>ケイコウ</t>
    </rPh>
    <rPh sb="402" eb="403">
      <t>ツト</t>
    </rPh>
    <phoneticPr fontId="4"/>
  </si>
  <si>
    <t xml:space="preserve">
●経費回収率は基準内繰出金の適正化に伴い改善傾向にあるが、一般会計繰入金により企業債を償還している状況にあるので安定した経営ができるよう平成２８年に策定した経営戦略に基づき、財源試算と投資資産の均衡を図りたい。
　今後は、料金改定による使用料確保及び不明水対策による有収率向上等により安定した財源を確保すると共に、経費削減と高資本対策や資本の平準化を活用した経営改善に取り組むべく事務を進めていきたい。
　令和５年４月からの地方公営企業法適用</t>
    <rPh sb="112" eb="114">
      <t>リョウキン</t>
    </rPh>
    <rPh sb="114" eb="116">
      <t>カイテイ</t>
    </rPh>
    <rPh sb="122" eb="124">
      <t>カクホ</t>
    </rPh>
    <rPh sb="126" eb="128">
      <t>フメイ</t>
    </rPh>
    <rPh sb="128" eb="129">
      <t>スイ</t>
    </rPh>
    <rPh sb="129" eb="131">
      <t>タイサク</t>
    </rPh>
    <rPh sb="136" eb="137">
      <t>リツ</t>
    </rPh>
    <rPh sb="137" eb="139">
      <t>コウジョウ</t>
    </rPh>
    <rPh sb="139" eb="140">
      <t>トウ</t>
    </rPh>
    <rPh sb="155" eb="156">
      <t>トモ</t>
    </rPh>
    <rPh sb="158" eb="160">
      <t>ケイヒ</t>
    </rPh>
    <rPh sb="160" eb="162">
      <t>サクゲン</t>
    </rPh>
    <rPh sb="185" eb="186">
      <t>ト</t>
    </rPh>
    <rPh sb="187" eb="188">
      <t>ク</t>
    </rPh>
    <rPh sb="204" eb="206">
      <t>レイワ</t>
    </rPh>
    <rPh sb="207" eb="208">
      <t>ネン</t>
    </rPh>
    <rPh sb="209" eb="210">
      <t>ガツ</t>
    </rPh>
    <rPh sb="213" eb="215">
      <t>チホウ</t>
    </rPh>
    <rPh sb="215" eb="217">
      <t>コウエイ</t>
    </rPh>
    <rPh sb="217" eb="219">
      <t>キギョウ</t>
    </rPh>
    <rPh sb="219" eb="222">
      <t>ホウテキヨウ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</si>
</sst>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1.47</c:v>
                </c:pt>
                <c:pt idx="1">
                  <c:v>0</c:v>
                </c:pt>
                <c:pt idx="2">
                  <c:v>0</c:v>
                </c:pt>
                <c:pt idx="3">
                  <c:v>0</c:v>
                </c:pt>
                <c:pt idx="4">
                  <c:v>0</c:v>
                </c:pt>
              </c:numCache>
            </c:numRef>
          </c:val>
          <c:extLst>
            <c:ext xmlns:c16="http://schemas.microsoft.com/office/drawing/2014/chart" uri="{C3380CC4-5D6E-409C-BE32-E72D297353CC}">
              <c16:uniqueId val="{00000000-1801-4381-B0F9-51B50E488F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0.15</c:v>
                </c:pt>
                <c:pt idx="2">
                  <c:v>1.65</c:v>
                </c:pt>
                <c:pt idx="3">
                  <c:v>0.14000000000000001</c:v>
                </c:pt>
                <c:pt idx="4">
                  <c:v>0.08</c:v>
                </c:pt>
              </c:numCache>
            </c:numRef>
          </c:val>
          <c:smooth val="0"/>
          <c:extLst>
            <c:ext xmlns:c16="http://schemas.microsoft.com/office/drawing/2014/chart" uri="{C3380CC4-5D6E-409C-BE32-E72D297353CC}">
              <c16:uniqueId val="{00000001-1801-4381-B0F9-51B50E488F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93-4488-BA7E-97E939084E5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52.58</c:v>
                </c:pt>
                <c:pt idx="1">
                  <c:v>50.94</c:v>
                </c:pt>
                <c:pt idx="2">
                  <c:v>50.53</c:v>
                </c:pt>
                <c:pt idx="3">
                  <c:v>51.42</c:v>
                </c:pt>
                <c:pt idx="4">
                  <c:v>48.95</c:v>
                </c:pt>
              </c:numCache>
            </c:numRef>
          </c:val>
          <c:smooth val="0"/>
          <c:extLst>
            <c:ext xmlns:c16="http://schemas.microsoft.com/office/drawing/2014/chart" uri="{C3380CC4-5D6E-409C-BE32-E72D297353CC}">
              <c16:uniqueId val="{00000001-1A93-4488-BA7E-97E939084E5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91.21</c:v>
                </c:pt>
                <c:pt idx="1">
                  <c:v>91.31</c:v>
                </c:pt>
                <c:pt idx="2">
                  <c:v>91.3</c:v>
                </c:pt>
                <c:pt idx="3">
                  <c:v>91.29</c:v>
                </c:pt>
                <c:pt idx="4">
                  <c:v>95.53</c:v>
                </c:pt>
              </c:numCache>
            </c:numRef>
          </c:val>
          <c:extLst>
            <c:ext xmlns:c16="http://schemas.microsoft.com/office/drawing/2014/chart" uri="{C3380CC4-5D6E-409C-BE32-E72D297353CC}">
              <c16:uniqueId val="{00000000-CE7D-4F05-9A04-A36F659D66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83.02</c:v>
                </c:pt>
                <c:pt idx="1">
                  <c:v>82.55</c:v>
                </c:pt>
                <c:pt idx="2">
                  <c:v>82.08</c:v>
                </c:pt>
                <c:pt idx="3">
                  <c:v>81.34</c:v>
                </c:pt>
                <c:pt idx="4">
                  <c:v>81.14</c:v>
                </c:pt>
              </c:numCache>
            </c:numRef>
          </c:val>
          <c:smooth val="0"/>
          <c:extLst>
            <c:ext xmlns:c16="http://schemas.microsoft.com/office/drawing/2014/chart" uri="{C3380CC4-5D6E-409C-BE32-E72D297353CC}">
              <c16:uniqueId val="{00000001-CE7D-4F05-9A04-A36F659D66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60.87</c:v>
                </c:pt>
                <c:pt idx="1">
                  <c:v>61.49</c:v>
                </c:pt>
                <c:pt idx="2">
                  <c:v>61.91</c:v>
                </c:pt>
                <c:pt idx="3">
                  <c:v>64.209999999999994</c:v>
                </c:pt>
                <c:pt idx="4">
                  <c:v>75.11</c:v>
                </c:pt>
              </c:numCache>
            </c:numRef>
          </c:val>
          <c:extLst>
            <c:ext xmlns:c16="http://schemas.microsoft.com/office/drawing/2014/chart" uri="{C3380CC4-5D6E-409C-BE32-E72D297353CC}">
              <c16:uniqueId val="{00000000-CA4A-44D3-9BF9-5B99140D64C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4A-44D3-9BF9-5B99140D64C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5B-4429-AC4C-CC93E9342B2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5B-4429-AC4C-CC93E9342B2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28-4974-B1E1-FC2276344EC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28-4974-B1E1-FC2276344EC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A5-4749-BE2B-F0FA2A0F8B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A5-4749-BE2B-F0FA2A0F8B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45-4D71-9C9D-80C124FAA01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45-4D71-9C9D-80C124FAA01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307.08</c:v>
                </c:pt>
                <c:pt idx="1">
                  <c:v>263.95999999999998</c:v>
                </c:pt>
                <c:pt idx="2">
                  <c:v>315.23</c:v>
                </c:pt>
                <c:pt idx="3">
                  <c:v>261.05</c:v>
                </c:pt>
                <c:pt idx="4">
                  <c:v>393.64</c:v>
                </c:pt>
              </c:numCache>
            </c:numRef>
          </c:val>
          <c:extLst>
            <c:ext xmlns:c16="http://schemas.microsoft.com/office/drawing/2014/chart" uri="{C3380CC4-5D6E-409C-BE32-E72D297353CC}">
              <c16:uniqueId val="{00000000-7A45-4CF2-AA30-AC247017D39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958.81</c:v>
                </c:pt>
                <c:pt idx="1">
                  <c:v>1001.3</c:v>
                </c:pt>
                <c:pt idx="2">
                  <c:v>1050.51</c:v>
                </c:pt>
                <c:pt idx="3">
                  <c:v>1102.01</c:v>
                </c:pt>
                <c:pt idx="4">
                  <c:v>987.36</c:v>
                </c:pt>
              </c:numCache>
            </c:numRef>
          </c:val>
          <c:smooth val="0"/>
          <c:extLst>
            <c:ext xmlns:c16="http://schemas.microsoft.com/office/drawing/2014/chart" uri="{C3380CC4-5D6E-409C-BE32-E72D297353CC}">
              <c16:uniqueId val="{00000001-7A45-4CF2-AA30-AC247017D39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109.93</c:v>
                </c:pt>
                <c:pt idx="1">
                  <c:v>100</c:v>
                </c:pt>
                <c:pt idx="2">
                  <c:v>100</c:v>
                </c:pt>
                <c:pt idx="3">
                  <c:v>100</c:v>
                </c:pt>
                <c:pt idx="4">
                  <c:v>98.03</c:v>
                </c:pt>
              </c:numCache>
            </c:numRef>
          </c:val>
          <c:extLst>
            <c:ext xmlns:c16="http://schemas.microsoft.com/office/drawing/2014/chart" uri="{C3380CC4-5D6E-409C-BE32-E72D297353CC}">
              <c16:uniqueId val="{00000000-5DBC-45EB-BB89-3A7CE2D0606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82.88</c:v>
                </c:pt>
                <c:pt idx="1">
                  <c:v>81.88</c:v>
                </c:pt>
                <c:pt idx="2">
                  <c:v>82.65</c:v>
                </c:pt>
                <c:pt idx="3">
                  <c:v>82.55</c:v>
                </c:pt>
                <c:pt idx="4">
                  <c:v>83.55</c:v>
                </c:pt>
              </c:numCache>
            </c:numRef>
          </c:val>
          <c:smooth val="0"/>
          <c:extLst>
            <c:ext xmlns:c16="http://schemas.microsoft.com/office/drawing/2014/chart" uri="{C3380CC4-5D6E-409C-BE32-E72D297353CC}">
              <c16:uniqueId val="{00000001-5DBC-45EB-BB89-3A7CE2D0606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161.69999999999999</c:v>
                </c:pt>
                <c:pt idx="2">
                  <c:v>166.08</c:v>
                </c:pt>
                <c:pt idx="3">
                  <c:v>164.72</c:v>
                </c:pt>
                <c:pt idx="4">
                  <c:v>164.72</c:v>
                </c:pt>
              </c:numCache>
            </c:numRef>
          </c:val>
          <c:extLst>
            <c:ext xmlns:c16="http://schemas.microsoft.com/office/drawing/2014/chart" uri="{C3380CC4-5D6E-409C-BE32-E72D297353CC}">
              <c16:uniqueId val="{00000000-5759-43F3-8899-E4AB539E15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190.99</c:v>
                </c:pt>
                <c:pt idx="1">
                  <c:v>187.55</c:v>
                </c:pt>
                <c:pt idx="2">
                  <c:v>186.3</c:v>
                </c:pt>
                <c:pt idx="3">
                  <c:v>188.38</c:v>
                </c:pt>
                <c:pt idx="4">
                  <c:v>185.98</c:v>
                </c:pt>
              </c:numCache>
            </c:numRef>
          </c:val>
          <c:smooth val="0"/>
          <c:extLst>
            <c:ext xmlns:c16="http://schemas.microsoft.com/office/drawing/2014/chart" uri="{C3380CC4-5D6E-409C-BE32-E72D297353CC}">
              <c16:uniqueId val="{00000001-5759-43F3-8899-E4AB539E15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福島県　鏡石町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Cc2</v>
      </c>
      <c r="X8" s="35"/>
      <c r="Y8" s="35"/>
      <c r="Z8" s="35"/>
      <c r="AA8" s="35"/>
      <c r="AB8" s="35"/>
      <c r="AC8" s="35"/>
      <c r="AD8" s="36" t="str">
        <f>データ!$M$6</f>
        <v>非設置</v>
      </c>
      <c r="AE8" s="36"/>
      <c r="AF8" s="36"/>
      <c r="AG8" s="36"/>
      <c r="AH8" s="36"/>
      <c r="AI8" s="36"/>
      <c r="AJ8" s="36"/>
      <c r="AK8" s="3"/>
      <c r="AL8" s="37">
        <f>データ!S6</f>
        <v>12531</v>
      </c>
      <c r="AM8" s="37"/>
      <c r="AN8" s="37"/>
      <c r="AO8" s="37"/>
      <c r="AP8" s="37"/>
      <c r="AQ8" s="37"/>
      <c r="AR8" s="37"/>
      <c r="AS8" s="37"/>
      <c r="AT8" s="38">
        <f>データ!T6</f>
        <v>31.3</v>
      </c>
      <c r="AU8" s="38"/>
      <c r="AV8" s="38"/>
      <c r="AW8" s="38"/>
      <c r="AX8" s="38"/>
      <c r="AY8" s="38"/>
      <c r="AZ8" s="38"/>
      <c r="BA8" s="38"/>
      <c r="BB8" s="38">
        <f>データ!U6</f>
        <v>400.35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79.86</v>
      </c>
      <c r="Q10" s="38"/>
      <c r="R10" s="38"/>
      <c r="S10" s="38"/>
      <c r="T10" s="38"/>
      <c r="U10" s="38"/>
      <c r="V10" s="38"/>
      <c r="W10" s="38">
        <f>データ!Q6</f>
        <v>68.87</v>
      </c>
      <c r="X10" s="38"/>
      <c r="Y10" s="38"/>
      <c r="Z10" s="38"/>
      <c r="AA10" s="38"/>
      <c r="AB10" s="38"/>
      <c r="AC10" s="38"/>
      <c r="AD10" s="37">
        <f>データ!R6</f>
        <v>2926</v>
      </c>
      <c r="AE10" s="37"/>
      <c r="AF10" s="37"/>
      <c r="AG10" s="37"/>
      <c r="AH10" s="37"/>
      <c r="AI10" s="37"/>
      <c r="AJ10" s="37"/>
      <c r="AK10" s="2"/>
      <c r="AL10" s="37">
        <f>データ!V6</f>
        <v>9966</v>
      </c>
      <c r="AM10" s="37"/>
      <c r="AN10" s="37"/>
      <c r="AO10" s="37"/>
      <c r="AP10" s="37"/>
      <c r="AQ10" s="37"/>
      <c r="AR10" s="37"/>
      <c r="AS10" s="37"/>
      <c r="AT10" s="38">
        <f>データ!W6</f>
        <v>2.83</v>
      </c>
      <c r="AU10" s="38"/>
      <c r="AV10" s="38"/>
      <c r="AW10" s="38"/>
      <c r="AX10" s="38"/>
      <c r="AY10" s="38"/>
      <c r="AZ10" s="38"/>
      <c r="BA10" s="38"/>
      <c r="BB10" s="38">
        <f>データ!X6</f>
        <v>3521.55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tm38vCb/wJ9TP3phsQWgg9aztRfjoFbhUWN6Vg26fKaK7ta8tjrYAqfvw9DV9lqOR+TYLCnMfgNgg5ggRwnUIQ==" saltValue="53saO1ICvX8yZRNzZmeN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73423</v>
      </c>
      <c r="D6" s="19">
        <f t="shared" si="3"/>
        <v>47</v>
      </c>
      <c r="E6" s="19">
        <f t="shared" si="3"/>
        <v>17</v>
      </c>
      <c r="F6" s="19">
        <f t="shared" si="3"/>
        <v>1</v>
      </c>
      <c r="G6" s="19">
        <f t="shared" si="3"/>
        <v>0</v>
      </c>
      <c r="H6" s="19" t="str">
        <f t="shared" si="3"/>
        <v>福島県　鏡石町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79.86</v>
      </c>
      <c r="Q6" s="20">
        <f t="shared" si="3"/>
        <v>68.87</v>
      </c>
      <c r="R6" s="20">
        <f t="shared" si="3"/>
        <v>2926</v>
      </c>
      <c r="S6" s="20">
        <f t="shared" si="3"/>
        <v>12531</v>
      </c>
      <c r="T6" s="20">
        <f t="shared" si="3"/>
        <v>31.3</v>
      </c>
      <c r="U6" s="20">
        <f t="shared" si="3"/>
        <v>400.35</v>
      </c>
      <c r="V6" s="20">
        <f t="shared" si="3"/>
        <v>9966</v>
      </c>
      <c r="W6" s="20">
        <f t="shared" si="3"/>
        <v>2.83</v>
      </c>
      <c r="X6" s="20">
        <f t="shared" si="3"/>
        <v>3521.55</v>
      </c>
      <c r="Y6" s="21">
        <f>IF(Y7="",NA(),Y7)</f>
        <v>60.87</v>
      </c>
      <c r="Z6" s="21">
        <f t="shared" ref="Z6:AH6" si="4">IF(Z7="",NA(),Z7)</f>
        <v>61.49</v>
      </c>
      <c r="AA6" s="21">
        <f t="shared" si="4"/>
        <v>61.91</v>
      </c>
      <c r="AB6" s="21">
        <f t="shared" si="4"/>
        <v>64.209999999999994</v>
      </c>
      <c r="AC6" s="21">
        <f t="shared" si="4"/>
        <v>75.11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307.08</v>
      </c>
      <c r="BG6" s="21">
        <f t="shared" ref="BG6:BO6" si="7">IF(BG7="",NA(),BG7)</f>
        <v>263.95999999999998</v>
      </c>
      <c r="BH6" s="21">
        <f t="shared" si="7"/>
        <v>315.23</v>
      </c>
      <c r="BI6" s="21">
        <f t="shared" si="7"/>
        <v>261.05</v>
      </c>
      <c r="BJ6" s="21">
        <f t="shared" si="7"/>
        <v>393.64</v>
      </c>
      <c r="BK6" s="21">
        <f t="shared" si="7"/>
        <v>958.81</v>
      </c>
      <c r="BL6" s="21">
        <f t="shared" si="7"/>
        <v>1001.3</v>
      </c>
      <c r="BM6" s="21">
        <f t="shared" si="7"/>
        <v>1050.51</v>
      </c>
      <c r="BN6" s="21">
        <f t="shared" si="7"/>
        <v>1102.01</v>
      </c>
      <c r="BO6" s="21">
        <f t="shared" si="7"/>
        <v>987.36</v>
      </c>
      <c r="BP6" s="20" t="str">
        <f>IF(BP7="","",IF(BP7="-","【-】","【"&amp;SUBSTITUTE(TEXT(BP7,"#,##0.00"),"-","△")&amp;"】"))</f>
        <v>【652.82】</v>
      </c>
      <c r="BQ6" s="21">
        <f>IF(BQ7="",NA(),BQ7)</f>
        <v>109.93</v>
      </c>
      <c r="BR6" s="21">
        <f t="shared" ref="BR6:BZ6" si="8">IF(BR7="",NA(),BR7)</f>
        <v>100</v>
      </c>
      <c r="BS6" s="21">
        <f t="shared" si="8"/>
        <v>100</v>
      </c>
      <c r="BT6" s="21">
        <f t="shared" si="8"/>
        <v>100</v>
      </c>
      <c r="BU6" s="21">
        <f t="shared" si="8"/>
        <v>98.03</v>
      </c>
      <c r="BV6" s="21">
        <f t="shared" si="8"/>
        <v>82.88</v>
      </c>
      <c r="BW6" s="21">
        <f t="shared" si="8"/>
        <v>81.88</v>
      </c>
      <c r="BX6" s="21">
        <f t="shared" si="8"/>
        <v>82.65</v>
      </c>
      <c r="BY6" s="21">
        <f t="shared" si="8"/>
        <v>82.55</v>
      </c>
      <c r="BZ6" s="21">
        <f t="shared" si="8"/>
        <v>83.55</v>
      </c>
      <c r="CA6" s="20" t="str">
        <f>IF(CA7="","",IF(CA7="-","【-】","【"&amp;SUBSTITUTE(TEXT(CA7,"#,##0.00"),"-","△")&amp;"】"))</f>
        <v>【97.61】</v>
      </c>
      <c r="CB6" s="21">
        <f>IF(CB7="",NA(),CB7)</f>
        <v>150</v>
      </c>
      <c r="CC6" s="21">
        <f t="shared" ref="CC6:CK6" si="9">IF(CC7="",NA(),CC7)</f>
        <v>161.69999999999999</v>
      </c>
      <c r="CD6" s="21">
        <f t="shared" si="9"/>
        <v>166.08</v>
      </c>
      <c r="CE6" s="21">
        <f t="shared" si="9"/>
        <v>164.72</v>
      </c>
      <c r="CF6" s="21">
        <f t="shared" si="9"/>
        <v>164.72</v>
      </c>
      <c r="CG6" s="21">
        <f t="shared" si="9"/>
        <v>190.99</v>
      </c>
      <c r="CH6" s="21">
        <f t="shared" si="9"/>
        <v>187.55</v>
      </c>
      <c r="CI6" s="21">
        <f t="shared" si="9"/>
        <v>186.3</v>
      </c>
      <c r="CJ6" s="21">
        <f t="shared" si="9"/>
        <v>188.38</v>
      </c>
      <c r="CK6" s="21">
        <f t="shared" si="9"/>
        <v>185.98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f t="shared" si="10"/>
        <v>52.58</v>
      </c>
      <c r="CS6" s="21">
        <f t="shared" si="10"/>
        <v>50.94</v>
      </c>
      <c r="CT6" s="21">
        <f t="shared" si="10"/>
        <v>50.53</v>
      </c>
      <c r="CU6" s="21">
        <f t="shared" si="10"/>
        <v>51.42</v>
      </c>
      <c r="CV6" s="21">
        <f t="shared" si="10"/>
        <v>48.95</v>
      </c>
      <c r="CW6" s="20" t="str">
        <f>IF(CW7="","",IF(CW7="-","【-】","【"&amp;SUBSTITUTE(TEXT(CW7,"#,##0.00"),"-","△")&amp;"】"))</f>
        <v>【59.10】</v>
      </c>
      <c r="CX6" s="21">
        <f>IF(CX7="",NA(),CX7)</f>
        <v>91.21</v>
      </c>
      <c r="CY6" s="21">
        <f t="shared" ref="CY6:DG6" si="11">IF(CY7="",NA(),CY7)</f>
        <v>91.31</v>
      </c>
      <c r="CZ6" s="21">
        <f t="shared" si="11"/>
        <v>91.3</v>
      </c>
      <c r="DA6" s="21">
        <f t="shared" si="11"/>
        <v>91.29</v>
      </c>
      <c r="DB6" s="21">
        <f t="shared" si="11"/>
        <v>95.53</v>
      </c>
      <c r="DC6" s="21">
        <f t="shared" si="11"/>
        <v>83.02</v>
      </c>
      <c r="DD6" s="21">
        <f t="shared" si="11"/>
        <v>82.55</v>
      </c>
      <c r="DE6" s="21">
        <f t="shared" si="11"/>
        <v>82.08</v>
      </c>
      <c r="DF6" s="21">
        <f t="shared" si="11"/>
        <v>81.34</v>
      </c>
      <c r="DG6" s="21">
        <f t="shared" si="11"/>
        <v>81.14</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1.47</v>
      </c>
      <c r="EF6" s="20">
        <f t="shared" ref="EF6:EN6" si="14">IF(EF7="",NA(),EF7)</f>
        <v>0</v>
      </c>
      <c r="EG6" s="20">
        <f t="shared" si="14"/>
        <v>0</v>
      </c>
      <c r="EH6" s="20">
        <f t="shared" si="14"/>
        <v>0</v>
      </c>
      <c r="EI6" s="20">
        <f t="shared" si="14"/>
        <v>0</v>
      </c>
      <c r="EJ6" s="21">
        <f t="shared" si="14"/>
        <v>0.13</v>
      </c>
      <c r="EK6" s="21">
        <f t="shared" si="14"/>
        <v>0.15</v>
      </c>
      <c r="EL6" s="21">
        <f t="shared" si="14"/>
        <v>1.65</v>
      </c>
      <c r="EM6" s="21">
        <f t="shared" si="14"/>
        <v>0.14000000000000001</v>
      </c>
      <c r="EN6" s="21">
        <f t="shared" si="14"/>
        <v>0.08</v>
      </c>
      <c r="EO6" s="20" t="str">
        <f>IF(EO7="","",IF(EO7="-","【-】","【"&amp;SUBSTITUTE(TEXT(EO7,"#,##0.00"),"-","△")&amp;"】"))</f>
        <v>【0.23】</v>
      </c>
    </row>
    <row r="7" spans="1:145" s="22" customFormat="1" x14ac:dyDescent="0.15">
      <c r="A7" s="14"/>
      <c r="B7" s="23">
        <v>2022</v>
      </c>
      <c r="C7" s="23">
        <v>73423</v>
      </c>
      <c r="D7" s="23">
        <v>47</v>
      </c>
      <c r="E7" s="23">
        <v>17</v>
      </c>
      <c r="F7" s="23">
        <v>1</v>
      </c>
      <c r="G7" s="23">
        <v>0</v>
      </c>
      <c r="H7" s="23" t="s">
        <v>97</v>
      </c>
      <c r="I7" s="23" t="s">
        <v>98</v>
      </c>
      <c r="J7" s="23" t="s">
        <v>99</v>
      </c>
      <c r="K7" s="23" t="s">
        <v>100</v>
      </c>
      <c r="L7" s="23" t="s">
        <v>101</v>
      </c>
      <c r="M7" s="23" t="s">
        <v>102</v>
      </c>
      <c r="N7" s="24" t="s">
        <v>103</v>
      </c>
      <c r="O7" s="24" t="s">
        <v>104</v>
      </c>
      <c r="P7" s="24">
        <v>79.86</v>
      </c>
      <c r="Q7" s="24">
        <v>68.87</v>
      </c>
      <c r="R7" s="24">
        <v>2926</v>
      </c>
      <c r="S7" s="24">
        <v>12531</v>
      </c>
      <c r="T7" s="24">
        <v>31.3</v>
      </c>
      <c r="U7" s="24">
        <v>400.35</v>
      </c>
      <c r="V7" s="24">
        <v>9966</v>
      </c>
      <c r="W7" s="24">
        <v>2.83</v>
      </c>
      <c r="X7" s="24">
        <v>3521.55</v>
      </c>
      <c r="Y7" s="24">
        <v>60.87</v>
      </c>
      <c r="Z7" s="24">
        <v>61.49</v>
      </c>
      <c r="AA7" s="24">
        <v>61.91</v>
      </c>
      <c r="AB7" s="24">
        <v>64.209999999999994</v>
      </c>
      <c r="AC7" s="24">
        <v>75.11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307.08</v>
      </c>
      <c r="BG7" s="24">
        <v>263.95999999999998</v>
      </c>
      <c r="BH7" s="24">
        <v>315.23</v>
      </c>
      <c r="BI7" s="24">
        <v>261.05</v>
      </c>
      <c r="BJ7" s="24">
        <v>393.64</v>
      </c>
      <c r="BK7" s="24">
        <v>958.81</v>
      </c>
      <c r="BL7" s="24">
        <v>1001.3</v>
      </c>
      <c r="BM7" s="24">
        <v>1050.51</v>
      </c>
      <c r="BN7" s="24">
        <v>1102.01</v>
      </c>
      <c r="BO7" s="24">
        <v>987.36</v>
      </c>
      <c r="BP7" s="24">
        <v>652.82000000000005</v>
      </c>
      <c r="BQ7" s="24">
        <v>109.93</v>
      </c>
      <c r="BR7" s="24">
        <v>100</v>
      </c>
      <c r="BS7" s="24">
        <v>100</v>
      </c>
      <c r="BT7" s="24">
        <v>100</v>
      </c>
      <c r="BU7" s="24">
        <v>98.03</v>
      </c>
      <c r="BV7" s="24">
        <v>82.88</v>
      </c>
      <c r="BW7" s="24">
        <v>81.88</v>
      </c>
      <c r="BX7" s="24">
        <v>82.65</v>
      </c>
      <c r="BY7" s="24">
        <v>82.55</v>
      </c>
      <c r="BZ7" s="24">
        <v>83.55</v>
      </c>
      <c r="CA7" s="24">
        <v>97.61</v>
      </c>
      <c r="CB7" s="24">
        <v>150</v>
      </c>
      <c r="CC7" s="24">
        <v>161.69999999999999</v>
      </c>
      <c r="CD7" s="24">
        <v>166.08</v>
      </c>
      <c r="CE7" s="24">
        <v>164.72</v>
      </c>
      <c r="CF7" s="24">
        <v>164.72</v>
      </c>
      <c r="CG7" s="24">
        <v>190.99</v>
      </c>
      <c r="CH7" s="24">
        <v>187.55</v>
      </c>
      <c r="CI7" s="24">
        <v>186.3</v>
      </c>
      <c r="CJ7" s="24">
        <v>188.38</v>
      </c>
      <c r="CK7" s="24">
        <v>185.98</v>
      </c>
      <c r="CL7" s="24">
        <v>138.29</v>
      </c>
      <c r="CM7" s="24" t="s">
        <v>103</v>
      </c>
      <c r="CN7" s="24" t="s">
        <v>103</v>
      </c>
      <c r="CO7" s="24" t="s">
        <v>103</v>
      </c>
      <c r="CP7" s="24" t="s">
        <v>103</v>
      </c>
      <c r="CQ7" s="24" t="s">
        <v>103</v>
      </c>
      <c r="CR7" s="24">
        <v>52.58</v>
      </c>
      <c r="CS7" s="24">
        <v>50.94</v>
      </c>
      <c r="CT7" s="24">
        <v>50.53</v>
      </c>
      <c r="CU7" s="24">
        <v>51.42</v>
      </c>
      <c r="CV7" s="24">
        <v>48.95</v>
      </c>
      <c r="CW7" s="24">
        <v>59.1</v>
      </c>
      <c r="CX7" s="24">
        <v>91.21</v>
      </c>
      <c r="CY7" s="24">
        <v>91.31</v>
      </c>
      <c r="CZ7" s="24">
        <v>91.3</v>
      </c>
      <c r="DA7" s="24">
        <v>91.29</v>
      </c>
      <c r="DB7" s="24">
        <v>95.53</v>
      </c>
      <c r="DC7" s="24">
        <v>83.02</v>
      </c>
      <c r="DD7" s="24">
        <v>82.55</v>
      </c>
      <c r="DE7" s="24">
        <v>82.08</v>
      </c>
      <c r="DF7" s="24">
        <v>81.34</v>
      </c>
      <c r="DG7" s="24">
        <v>81.14</v>
      </c>
      <c r="DH7" s="24">
        <v>95.82</v>
      </c>
      <c r="DI7" s="24"/>
      <c r="DJ7" s="24"/>
      <c r="DK7" s="24"/>
      <c r="DL7" s="24"/>
      <c r="DM7" s="24"/>
      <c r="DN7" s="24"/>
      <c r="DO7" s="24"/>
      <c r="DP7" s="24"/>
      <c r="DQ7" s="24"/>
      <c r="DR7" s="24"/>
      <c r="DS7" s="24"/>
      <c r="DT7" s="24"/>
      <c r="DU7" s="24"/>
      <c r="DV7" s="24"/>
      <c r="DW7" s="24"/>
      <c r="DX7" s="24"/>
      <c r="DY7" s="24"/>
      <c r="DZ7" s="24"/>
      <c r="EA7" s="24"/>
      <c r="EB7" s="24"/>
      <c r="EC7" s="24"/>
      <c r="ED7" s="24"/>
      <c r="EE7" s="24">
        <v>1.47</v>
      </c>
      <c r="EF7" s="24">
        <v>0</v>
      </c>
      <c r="EG7" s="24">
        <v>0</v>
      </c>
      <c r="EH7" s="24">
        <v>0</v>
      </c>
      <c r="EI7" s="24">
        <v>0</v>
      </c>
      <c r="EJ7" s="24">
        <v>0.13</v>
      </c>
      <c r="EK7" s="24">
        <v>0.15</v>
      </c>
      <c r="EL7" s="24">
        <v>1.65</v>
      </c>
      <c r="EM7" s="24">
        <v>0.14000000000000001</v>
      </c>
      <c r="EN7" s="24">
        <v>0.08</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面川 輝夫</cp:lastModifiedBy>
  <dcterms:created xsi:type="dcterms:W3CDTF">2023-12-12T02:46:31Z</dcterms:created>
  <dcterms:modified xsi:type="dcterms:W3CDTF">2024-01-19T01:33:46Z</dcterms:modified>
  <cp:category/>
</cp:coreProperties>
</file>