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koori0086\Desktop\"/>
    </mc:Choice>
  </mc:AlternateContent>
  <xr:revisionPtr revIDLastSave="0" documentId="13_ncr:1_{B39E8899-03E8-440D-8047-911CC6DE5BD0}" xr6:coauthVersionLast="43" xr6:coauthVersionMax="43" xr10:uidLastSave="{00000000-0000-0000-0000-000000000000}"/>
  <workbookProtection workbookAlgorithmName="SHA-512" workbookHashValue="0EEdkJrNAjNKBq72er71gpPDjGFfOQfBIWyso9LrI3slFD7dNbI/NarynKRjKAXT5s20hi8QgOdHbj6P36Ng8w==" workbookSaltValue="UZQK2divNl+WYLpAVmUaX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W10" i="4"/>
  <c r="P10" i="4"/>
  <c r="BB8" i="4"/>
  <c r="AT8" i="4"/>
  <c r="AL8" i="4"/>
  <c r="I8" i="4"/>
  <c r="B6"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<sst xmlns="http://schemas.openxmlformats.org/spreadsheetml/2006/main" count="241" uniqueCount="121">
  <si>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</si>
  <si>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</si>
  <si>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</si>
  <si>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</si>
  <si>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</si>
  <si>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</si>
  <si>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</si>
  <si>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</si>
  <si>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</si>
  <si>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</si>
  <si>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</si>
  <si>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</si>
  <si>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</si>
  <si>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</si>
  <si>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</si>
  <si>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</si>
  <si>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</si>
  <si>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</si>
  <si>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</si>
  <si>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</si>
  <si>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</si>
  <si>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</si>
  <si>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</si>
  <si>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</si>
  <si>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</si>
  <si>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</si>
  <si>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</si>
  <si>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</si>
  <si>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</si>
  <si>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</si>
  <si>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</si>
  <si>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</si>
  <si>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</si>
  <si>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</si>
  <si>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</si>
  <si>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</si>
  <si>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</si>
  <si>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</si>
  <si>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</si>
  <si>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</si>
  <si>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</si>
  <si>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</si>
  <si>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</si>
  <si>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</si>
  <si>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</si>
  <si>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</si>
  <si>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</si>
  <si>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</si>
  <si>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</si>
  <si>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</si>
  <si>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</si>
  <si>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</si>
  <si>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</si>
  <si>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</si>
  <si>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</si>
  <si>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</si>
  <si>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</si>
  <si>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</si>
  <si>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</si>
  <si>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</si>
  <si>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</si>
  <si>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</si>
  <si>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</si>
  <si>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</si>
  <si>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</si>
  <si>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</si>
  <si>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</si>
  <si>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</si>
  <si>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</si>
  <si>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</si>
  <si>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</si>
  <si>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</si>
  <si>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</si>
  <si>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</si>
  <si>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</si>
  <si>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</si>
  <si>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</si>
  <si>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</si>
  <si>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</si>
  <si>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</si>
  <si>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</si>
  <si>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</si>
  <si>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</si>
  <si>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</si>
  <si>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</si>
  <si>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</si>
  <si>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</si>
  <si>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</si>
  <si>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</si>
  <si>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</si>
  <si>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</si>
  <si>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</si>
  <si>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</si>
  <si>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</si>
  <si>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</si>
  <si>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</si>
  <si>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</si>
  <si>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</si>
  <si>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</si>
  <si>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桑折町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</si>
  <si>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</si>
  <si>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</si>
  <si>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</si>
  <si>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</si>
  <si>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</si>
  <si>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</si>
  <si>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</si>
  <si>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</si>
  <si>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</si>
  <si>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</si>
  <si>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</si>
  <si>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</si>
  <si>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</si>
  <si>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</si>
  <si>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</si>
  <si>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</si>
  <si>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</si>
  <si>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</si>
  <si>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の下水道事業は、昭和63年に事業に着手し、平成8年4月から部分的に供用が開始され、段階的に事業を拡大してきました。供用開始から25年程度であり、管渠の更新時はまだ到来していませんが、平成28年度に策定した「桑折町ストックマネジメント計画」に基づき、引き続き維持管理に取り組んでいきます。</t>
    <rPh sb="1" eb="3">
      <t>トウチョウ</t>
    </rPh>
    <rPh sb="4" eb="7">
      <t>ゲスイドウ</t>
    </rPh>
    <rPh sb="7" eb="9">
      <t>ジギョウ</t>
    </rPh>
    <rPh sb="15" eb="16">
      <t>ネン</t>
    </rPh>
    <rPh sb="48" eb="50">
      <t>ジギョウ</t>
    </rPh>
    <rPh sb="75" eb="77">
      <t>カンキョ</t>
    </rPh>
    <rPh sb="78" eb="81">
      <t>コウシンジ</t>
    </rPh>
    <rPh sb="84" eb="86">
      <t>トウライ</t>
    </rPh>
    <rPh sb="127" eb="128">
      <t>ヒ</t>
    </rPh>
    <rPh sb="129" eb="130">
      <t>ツヅ</t>
    </rPh>
    <rPh sb="131" eb="135">
      <t>イジカンリ</t>
    </rPh>
    <phoneticPr fontId="4"/>
  </si>
  <si>
    <t>　事業認可区域全域の整備が終了したことにより、今後は下水道接続率の向上に努めていかなければなりません。また、事業の運営方針である「下水道事業経営戦略」に基づき、限られた資産や財源をより有効に活用しながら、経営の合理化や効率化を推進し、経営基盤の強化に努めていきます。</t>
    <rPh sb="1" eb="3">
      <t>ジギョウ</t>
    </rPh>
    <rPh sb="3" eb="5">
      <t>ニンカ</t>
    </rPh>
    <rPh sb="5" eb="7">
      <t>クイキ</t>
    </rPh>
    <rPh sb="7" eb="9">
      <t>ゼンイキ</t>
    </rPh>
    <rPh sb="10" eb="12">
      <t>セイビ</t>
    </rPh>
    <rPh sb="13" eb="15">
      <t>シュウリョウ</t>
    </rPh>
    <rPh sb="54" eb="56">
      <t>ジギョウ</t>
    </rPh>
    <rPh sb="57" eb="59">
      <t>ウンエイ</t>
    </rPh>
    <rPh sb="59" eb="61">
      <t>ホウシン</t>
    </rPh>
    <rPh sb="80" eb="81">
      <t>カギ</t>
    </rPh>
    <rPh sb="84" eb="86">
      <t>シサン</t>
    </rPh>
    <rPh sb="87" eb="89">
      <t>ザイゲン</t>
    </rPh>
    <rPh sb="92" eb="94">
      <t>ユウコウ</t>
    </rPh>
    <rPh sb="95" eb="97">
      <t>カツヨウ</t>
    </rPh>
    <rPh sb="102" eb="104">
      <t>ケイエイ</t>
    </rPh>
    <rPh sb="105" eb="108">
      <t>ゴウリカ</t>
    </rPh>
    <rPh sb="109" eb="112">
      <t>コウリツカ</t>
    </rPh>
    <rPh sb="113" eb="115">
      <t>スイシン</t>
    </rPh>
    <rPh sb="117" eb="119">
      <t>ケイエイ</t>
    </rPh>
    <rPh sb="119" eb="121">
      <t>キバン</t>
    </rPh>
    <rPh sb="122" eb="124">
      <t>キョウカ</t>
    </rPh>
    <rPh sb="125" eb="126">
      <t>ツト</t>
    </rPh>
    <phoneticPr fontId="4"/>
  </si>
  <si>
    <t>　当町における下水道事業は、事業認可区域全域の整備が完了したことにより、主に下水道使用料と繰出基準に基づく一般会計からの繰入金を財源として経営しているところです。
【健全性】
①収益的収支比率は、年々減少傾向にあります。今後は指標向上を目指し、経営改善に向けた取組みを行っていく必要があります。
④企業債残高対事業規模比率は、流域下水道の災害復旧事業による企業債発行で令和2年度が高い比率となりましたが、今後とも計画的な企業債の発行に努める必要があります。
【効率性】
⑤⑥経費回収率および汚水処理原価は、類似団体平均値を上回っています。引き続き接続率向上に取組み、使用料収入の確保に努める必要があります。
⑧水洗化率は、類似団体平均値を上回っていますが、横ばいの状況が続いています。下水道接続へのより一層の普及促進活動を行い、率向上に向けた取組みを行っていく必要があります。</t>
    <rPh sb="7" eb="8">
      <t>シタ</t>
    </rPh>
    <rPh sb="26" eb="28">
      <t>カンリョウ</t>
    </rPh>
    <rPh sb="37" eb="39">
      <t>セイビ</t>
    </rPh>
    <rPh sb="40" eb="42">
      <t>カンリョウ</t>
    </rPh>
    <rPh sb="50" eb="51">
      <t>オモ</t>
    </rPh>
    <rPh sb="59" eb="61">
      <t>クリダ</t>
    </rPh>
    <rPh sb="61" eb="63">
      <t>キジュン</t>
    </rPh>
    <rPh sb="64" eb="66">
      <t>ザイゲン</t>
    </rPh>
    <rPh sb="69" eb="70">
      <t>モト</t>
    </rPh>
    <rPh sb="99" eb="103">
      <t>ネンネンゲンショウ</t>
    </rPh>
    <rPh sb="103" eb="105">
      <t>ケイコウ</t>
    </rPh>
    <rPh sb="114" eb="118">
      <t>シヒョウコウジョウ</t>
    </rPh>
    <rPh sb="122" eb="123">
      <t>ヒ</t>
    </rPh>
    <rPh sb="124" eb="125">
      <t>ツヅ</t>
    </rPh>
    <rPh sb="130" eb="132">
      <t>イジョウ</t>
    </rPh>
    <rPh sb="133" eb="135">
      <t>メザ</t>
    </rPh>
    <rPh sb="136" eb="138">
      <t>ケイエイ</t>
    </rPh>
    <rPh sb="138" eb="140">
      <t>カイゼン</t>
    </rPh>
    <rPh sb="141" eb="142">
      <t>ム</t>
    </rPh>
    <rPh sb="144" eb="146">
      <t>トリク</t>
    </rPh>
    <rPh sb="149" eb="150">
      <t>オコナ</t>
    </rPh>
    <rPh sb="154" eb="156">
      <t>ヒツヨウ</t>
    </rPh>
    <rPh sb="164" eb="169">
      <t>リュウイキゲスイドウ</t>
    </rPh>
    <rPh sb="170" eb="174">
      <t>サイガイフッキュウ</t>
    </rPh>
    <rPh sb="174" eb="176">
      <t>ジギョウ</t>
    </rPh>
    <rPh sb="179" eb="182">
      <t>キギョウサイ</t>
    </rPh>
    <rPh sb="182" eb="184">
      <t>ハッコウ</t>
    </rPh>
    <rPh sb="185" eb="187">
      <t>レイワ</t>
    </rPh>
    <rPh sb="188" eb="190">
      <t>ネンド</t>
    </rPh>
    <rPh sb="191" eb="192">
      <t>タカ</t>
    </rPh>
    <rPh sb="193" eb="195">
      <t>ヒリツ</t>
    </rPh>
    <rPh sb="203" eb="205">
      <t>コンゴ</t>
    </rPh>
    <rPh sb="207" eb="210">
      <t>ケイカクテキ</t>
    </rPh>
    <rPh sb="211" eb="214">
      <t>キギョウサイ</t>
    </rPh>
    <rPh sb="215" eb="217">
      <t>ハッコウ</t>
    </rPh>
    <rPh sb="218" eb="219">
      <t>ツト</t>
    </rPh>
    <rPh sb="221" eb="223">
      <t>ヒツヨウ</t>
    </rPh>
    <rPh sb="233" eb="235">
      <t>オオハバ</t>
    </rPh>
    <rPh sb="236" eb="237">
      <t>シタ</t>
    </rPh>
    <rPh sb="270" eb="272">
      <t>オスイ</t>
    </rPh>
    <rPh sb="272" eb="274">
      <t>ショリ</t>
    </rPh>
    <rPh sb="283" eb="284">
      <t>シタ</t>
    </rPh>
    <rPh sb="292" eb="293">
      <t>ヒ</t>
    </rPh>
    <rPh sb="294" eb="295">
      <t>ツヅ</t>
    </rPh>
    <rPh sb="298" eb="301">
      <t>シヨウリョウ</t>
    </rPh>
    <rPh sb="301" eb="303">
      <t>シュウニュウ</t>
    </rPh>
    <rPh sb="304" eb="306">
      <t>カクホ</t>
    </rPh>
    <rPh sb="307" eb="308">
      <t>ツト</t>
    </rPh>
    <rPh sb="312" eb="314">
      <t>トリク</t>
    </rPh>
    <rPh sb="316" eb="317">
      <t>オコナ</t>
    </rPh>
    <rPh sb="321" eb="323">
      <t>ヒツヨウ</t>
    </rPh>
    <rPh sb="330" eb="333">
      <t>スイセンカ</t>
    </rPh>
    <rPh sb="353" eb="354">
      <t>ヨコ</t>
    </rPh>
    <rPh sb="357" eb="360">
      <t>ゲスイドウ</t>
    </rPh>
    <rPh sb="360" eb="362">
      <t>セツゾク</t>
    </rPh>
    <rPh sb="366" eb="368">
      <t>イッソウ</t>
    </rPh>
    <rPh sb="369" eb="371">
      <t>フキュウ</t>
    </rPh>
    <rPh sb="371" eb="373">
      <t>ソクシン</t>
    </rPh>
    <rPh sb="373" eb="375">
      <t>カツドウ</t>
    </rPh>
    <rPh sb="376" eb="377">
      <t>オコナ</t>
    </rPh>
    <rPh sb="379" eb="380">
      <t>リツ</t>
    </rPh>
    <rPh sb="380" eb="382">
      <t>コウジョウ</t>
    </rPh>
    <rPh sb="383" eb="384">
      <t>ム</t>
    </rPh>
    <rPh sb="386" eb="388">
      <t>トリクオコナスイセンカリツコウジョウツトヒツヨウ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</si>
</sst>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0D-4562-87BE-93BF768DFB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E40D-4562-87BE-93BF768DFB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81-40CF-8915-3382CE1415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E281-40CF-8915-3382CE1415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84.12</c:v>
                </c:pt>
                <c:pt idx="1">
                  <c:v>83.69</c:v>
                </c:pt>
                <c:pt idx="2">
                  <c:v>83.43</c:v>
                </c:pt>
                <c:pt idx="3">
                  <c:v>83.52</c:v>
                </c:pt>
                <c:pt idx="4">
                  <c:v>83.69</c:v>
                </c:pt>
              </c:numCache>
            </c:numRef>
          </c:val>
          <c:extLst>
            <c:ext xmlns:c16="http://schemas.microsoft.com/office/drawing/2014/chart" uri="{C3380CC4-5D6E-409C-BE32-E72D297353CC}">
              <c16:uniqueId val="{00000000-6D4B-4DF2-8BCC-B5544CEBE95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6D4B-4DF2-8BCC-B5544CEBE95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90.51</c:v>
                </c:pt>
                <c:pt idx="1">
                  <c:v>89.73</c:v>
                </c:pt>
                <c:pt idx="2">
                  <c:v>89.33</c:v>
                </c:pt>
                <c:pt idx="3">
                  <c:v>87.11</c:v>
                </c:pt>
                <c:pt idx="4">
                  <c:v>86.68</c:v>
                </c:pt>
              </c:numCache>
            </c:numRef>
          </c:val>
          <c:extLst>
            <c:ext xmlns:c16="http://schemas.microsoft.com/office/drawing/2014/chart" uri="{C3380CC4-5D6E-409C-BE32-E72D297353CC}">
              <c16:uniqueId val="{00000000-BBEF-4185-911C-D5A784F7E07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F-4185-911C-D5A784F7E07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72-41A9-ADAF-D2DF7C0CA9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72-41A9-ADAF-D2DF7C0CA9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FC-4F91-82DF-76C1A5A2E4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C-4F91-82DF-76C1A5A2E4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7E-4638-B160-B6E0D1BA19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7E-4638-B160-B6E0D1BA19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5E-41A0-BA78-9C3BF55885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5E-41A0-BA78-9C3BF55885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560.74</c:v>
                </c:pt>
                <c:pt idx="1">
                  <c:v>509.3</c:v>
                </c:pt>
                <c:pt idx="2">
                  <c:v>2242.69</c:v>
                </c:pt>
                <c:pt idx="3">
                  <c:v>393.76</c:v>
                </c:pt>
                <c:pt idx="4">
                  <c:v>244.97</c:v>
                </c:pt>
              </c:numCache>
            </c:numRef>
          </c:val>
          <c:extLst>
            <c:ext xmlns:c16="http://schemas.microsoft.com/office/drawing/2014/chart" uri="{C3380CC4-5D6E-409C-BE32-E72D297353CC}">
              <c16:uniqueId val="{00000000-4209-4EFF-99B2-6FDFBAE57B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4209-4EFF-99B2-6FDFBAE57B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91.06</c:v>
                </c:pt>
                <c:pt idx="1">
                  <c:v>88.97</c:v>
                </c:pt>
                <c:pt idx="2">
                  <c:v>84.54</c:v>
                </c:pt>
                <c:pt idx="3">
                  <c:v>83.25</c:v>
                </c:pt>
                <c:pt idx="4">
                  <c:v>89.56</c:v>
                </c:pt>
              </c:numCache>
            </c:numRef>
          </c:val>
          <c:extLst>
            <c:ext xmlns:c16="http://schemas.microsoft.com/office/drawing/2014/chart" uri="{C3380CC4-5D6E-409C-BE32-E72D297353CC}">
              <c16:uniqueId val="{00000000-67B3-4E05-8BD4-71C4E85A41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67B3-4E05-8BD4-71C4E85A41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191.5</c:v>
                </c:pt>
                <c:pt idx="1">
                  <c:v>197.79</c:v>
                </c:pt>
                <c:pt idx="2">
                  <c:v>211.08</c:v>
                </c:pt>
                <c:pt idx="3">
                  <c:v>215.22</c:v>
                </c:pt>
                <c:pt idx="4">
                  <c:v>200.19</c:v>
                </c:pt>
              </c:numCache>
            </c:numRef>
          </c:val>
          <c:extLst>
            <c:ext xmlns:c16="http://schemas.microsoft.com/office/drawing/2014/chart" uri="{C3380CC4-5D6E-409C-BE32-E72D297353CC}">
              <c16:uniqueId val="{00000000-E7BE-4FEC-BA2B-805064E815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E7BE-4FEC-BA2B-805064E815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桑折町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11229</v>
      </c>
      <c r="AM8" s="37"/>
      <c r="AN8" s="37"/>
      <c r="AO8" s="37"/>
      <c r="AP8" s="37"/>
      <c r="AQ8" s="37"/>
      <c r="AR8" s="37"/>
      <c r="AS8" s="37"/>
      <c r="AT8" s="38">
        <f>データ!T6</f>
        <v>42.97</v>
      </c>
      <c r="AU8" s="38"/>
      <c r="AV8" s="38"/>
      <c r="AW8" s="38"/>
      <c r="AX8" s="38"/>
      <c r="AY8" s="38"/>
      <c r="AZ8" s="38"/>
      <c r="BA8" s="38"/>
      <c r="BB8" s="38">
        <f>データ!U6</f>
        <v>261.32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49.1</v>
      </c>
      <c r="Q10" s="38"/>
      <c r="R10" s="38"/>
      <c r="S10" s="38"/>
      <c r="T10" s="38"/>
      <c r="U10" s="38"/>
      <c r="V10" s="38"/>
      <c r="W10" s="38">
        <f>データ!Q6</f>
        <v>100</v>
      </c>
      <c r="X10" s="38"/>
      <c r="Y10" s="38"/>
      <c r="Z10" s="38"/>
      <c r="AA10" s="38"/>
      <c r="AB10" s="38"/>
      <c r="AC10" s="38"/>
      <c r="AD10" s="37">
        <f>データ!R6</f>
        <v>3080</v>
      </c>
      <c r="AE10" s="37"/>
      <c r="AF10" s="37"/>
      <c r="AG10" s="37"/>
      <c r="AH10" s="37"/>
      <c r="AI10" s="37"/>
      <c r="AJ10" s="37"/>
      <c r="AK10" s="2"/>
      <c r="AL10" s="37">
        <f>データ!V6</f>
        <v>5463</v>
      </c>
      <c r="AM10" s="37"/>
      <c r="AN10" s="37"/>
      <c r="AO10" s="37"/>
      <c r="AP10" s="37"/>
      <c r="AQ10" s="37"/>
      <c r="AR10" s="37"/>
      <c r="AS10" s="37"/>
      <c r="AT10" s="38">
        <f>データ!W6</f>
        <v>1.63</v>
      </c>
      <c r="AU10" s="38"/>
      <c r="AV10" s="38"/>
      <c r="AW10" s="38"/>
      <c r="AX10" s="38"/>
      <c r="AY10" s="38"/>
      <c r="AZ10" s="38"/>
      <c r="BA10" s="38"/>
      <c r="BB10" s="38">
        <f>データ!X6</f>
        <v>3351.53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45</v>
      </c>
      <c r="O86" s="12" t="str">
        <f>データ!EO6</f>
        <v>【0.23】</v>
      </c>
    </row>
  </sheetData>
  <sheetProtection algorithmName="SHA-512" hashValue="AmfV0FRDQPLiVoVfdtRud0baP3TOYVDgfkTrzJoISikV/cRF92JlHPyMrG1p+TWR73D7sOdLYYTi7LDrpE4HLg==" saltValue="YvE0FaPrUSLggOOPyfBCW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73016</v>
      </c>
      <c r="D6" s="19">
        <f t="shared" si="3"/>
        <v>47</v>
      </c>
      <c r="E6" s="19">
        <f t="shared" si="3"/>
        <v>17</v>
      </c>
      <c r="F6" s="19">
        <f t="shared" si="3"/>
        <v>1</v>
      </c>
      <c r="G6" s="19">
        <f t="shared" si="3"/>
        <v>0</v>
      </c>
      <c r="H6" s="19" t="str">
        <f t="shared" si="3"/>
        <v>福島県　桑折町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49.1</v>
      </c>
      <c r="Q6" s="20">
        <f t="shared" si="3"/>
        <v>100</v>
      </c>
      <c r="R6" s="20">
        <f t="shared" si="3"/>
        <v>3080</v>
      </c>
      <c r="S6" s="20">
        <f t="shared" si="3"/>
        <v>11229</v>
      </c>
      <c r="T6" s="20">
        <f t="shared" si="3"/>
        <v>42.97</v>
      </c>
      <c r="U6" s="20">
        <f t="shared" si="3"/>
        <v>261.32</v>
      </c>
      <c r="V6" s="20">
        <f t="shared" si="3"/>
        <v>5463</v>
      </c>
      <c r="W6" s="20">
        <f t="shared" si="3"/>
        <v>1.63</v>
      </c>
      <c r="X6" s="20">
        <f t="shared" si="3"/>
        <v>3351.53</v>
      </c>
      <c r="Y6" s="21">
        <f>IF(Y7="",NA(),Y7)</f>
        <v>90.51</v>
      </c>
      <c r="Z6" s="21">
        <f t="shared" ref="Z6:AH6" si="4">IF(Z7="",NA(),Z7)</f>
        <v>89.73</v>
      </c>
      <c r="AA6" s="21">
        <f t="shared" si="4"/>
        <v>89.33</v>
      </c>
      <c r="AB6" s="21">
        <f t="shared" si="4"/>
        <v>87.11</v>
      </c>
      <c r="AC6" s="21">
        <f t="shared" si="4"/>
        <v>86.68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560.74</v>
      </c>
      <c r="BG6" s="21">
        <f t="shared" ref="BG6:BO6" si="7">IF(BG7="",NA(),BG7)</f>
        <v>509.3</v>
      </c>
      <c r="BH6" s="21">
        <f t="shared" si="7"/>
        <v>2242.69</v>
      </c>
      <c r="BI6" s="21">
        <f t="shared" si="7"/>
        <v>393.76</v>
      </c>
      <c r="BJ6" s="21">
        <f t="shared" si="7"/>
        <v>244.97</v>
      </c>
      <c r="BK6" s="21">
        <f t="shared" si="7"/>
        <v>958.81</v>
      </c>
      <c r="BL6" s="21">
        <f t="shared" si="7"/>
        <v>1001.3</v>
      </c>
      <c r="BM6" s="21">
        <f t="shared" si="7"/>
        <v>1050.51</v>
      </c>
      <c r="BN6" s="21">
        <f t="shared" si="7"/>
        <v>1102.01</v>
      </c>
      <c r="BO6" s="21">
        <f t="shared" si="7"/>
        <v>987.36</v>
      </c>
      <c r="BP6" s="20" t="str">
        <f>IF(BP7="","",IF(BP7="-","【-】","【"&amp;SUBSTITUTE(TEXT(BP7,"#,##0.00"),"-","△")&amp;"】"))</f>
        <v>【652.82】</v>
      </c>
      <c r="BQ6" s="21">
        <f>IF(BQ7="",NA(),BQ7)</f>
        <v>91.06</v>
      </c>
      <c r="BR6" s="21">
        <f t="shared" ref="BR6:BZ6" si="8">IF(BR7="",NA(),BR7)</f>
        <v>88.97</v>
      </c>
      <c r="BS6" s="21">
        <f t="shared" si="8"/>
        <v>84.54</v>
      </c>
      <c r="BT6" s="21">
        <f t="shared" si="8"/>
        <v>83.25</v>
      </c>
      <c r="BU6" s="21">
        <f t="shared" si="8"/>
        <v>89.56</v>
      </c>
      <c r="BV6" s="21">
        <f t="shared" si="8"/>
        <v>82.88</v>
      </c>
      <c r="BW6" s="21">
        <f t="shared" si="8"/>
        <v>81.88</v>
      </c>
      <c r="BX6" s="21">
        <f t="shared" si="8"/>
        <v>82.65</v>
      </c>
      <c r="BY6" s="21">
        <f t="shared" si="8"/>
        <v>82.55</v>
      </c>
      <c r="BZ6" s="21">
        <f t="shared" si="8"/>
        <v>83.55</v>
      </c>
      <c r="CA6" s="20" t="str">
        <f>IF(CA7="","",IF(CA7="-","【-】","【"&amp;SUBSTITUTE(TEXT(CA7,"#,##0.00"),"-","△")&amp;"】"))</f>
        <v>【97.61】</v>
      </c>
      <c r="CB6" s="21">
        <f>IF(CB7="",NA(),CB7)</f>
        <v>191.5</v>
      </c>
      <c r="CC6" s="21">
        <f t="shared" ref="CC6:CK6" si="9">IF(CC7="",NA(),CC7)</f>
        <v>197.79</v>
      </c>
      <c r="CD6" s="21">
        <f t="shared" si="9"/>
        <v>211.08</v>
      </c>
      <c r="CE6" s="21">
        <f t="shared" si="9"/>
        <v>215.22</v>
      </c>
      <c r="CF6" s="21">
        <f t="shared" si="9"/>
        <v>200.19</v>
      </c>
      <c r="CG6" s="21">
        <f t="shared" si="9"/>
        <v>190.99</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48.95</v>
      </c>
      <c r="CW6" s="20" t="str">
        <f>IF(CW7="","",IF(CW7="-","【-】","【"&amp;SUBSTITUTE(TEXT(CW7,"#,##0.00"),"-","△")&amp;"】"))</f>
        <v>【59.10】</v>
      </c>
      <c r="CX6" s="21">
        <f>IF(CX7="",NA(),CX7)</f>
        <v>84.12</v>
      </c>
      <c r="CY6" s="21">
        <f t="shared" ref="CY6:DG6" si="11">IF(CY7="",NA(),CY7)</f>
        <v>83.69</v>
      </c>
      <c r="CZ6" s="21">
        <f t="shared" si="11"/>
        <v>83.43</v>
      </c>
      <c r="DA6" s="21">
        <f t="shared" si="11"/>
        <v>83.52</v>
      </c>
      <c r="DB6" s="21">
        <f t="shared" si="11"/>
        <v>83.69</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73016</v>
      </c>
      <c r="D7" s="23">
        <v>47</v>
      </c>
      <c r="E7" s="23">
        <v>17</v>
      </c>
      <c r="F7" s="23">
        <v>1</v>
      </c>
      <c r="G7" s="23">
        <v>0</v>
      </c>
      <c r="H7" s="23" t="s">
        <v>99</v>
      </c>
      <c r="I7" s="23" t="s">
        <v>100</v>
      </c>
      <c r="J7" s="23" t="s">
        <v>101</v>
      </c>
      <c r="K7" s="23" t="s">
        <v>102</v>
      </c>
      <c r="L7" s="23" t="s">
        <v>103</v>
      </c>
      <c r="M7" s="23" t="s">
        <v>104</v>
      </c>
      <c r="N7" s="24" t="s">
        <v>105</v>
      </c>
      <c r="O7" s="24" t="s">
        <v>106</v>
      </c>
      <c r="P7" s="24">
        <v>49.1</v>
      </c>
      <c r="Q7" s="24">
        <v>100</v>
      </c>
      <c r="R7" s="24">
        <v>3080</v>
      </c>
      <c r="S7" s="24">
        <v>11229</v>
      </c>
      <c r="T7" s="24">
        <v>42.97</v>
      </c>
      <c r="U7" s="24">
        <v>261.32</v>
      </c>
      <c r="V7" s="24">
        <v>5463</v>
      </c>
      <c r="W7" s="24">
        <v>1.63</v>
      </c>
      <c r="X7" s="24">
        <v>3351.53</v>
      </c>
      <c r="Y7" s="24">
        <v>90.51</v>
      </c>
      <c r="Z7" s="24">
        <v>89.73</v>
      </c>
      <c r="AA7" s="24">
        <v>89.33</v>
      </c>
      <c r="AB7" s="24">
        <v>87.11</v>
      </c>
      <c r="AC7" s="24">
        <v>86.68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560.74</v>
      </c>
      <c r="BG7" s="24">
        <v>509.3</v>
      </c>
      <c r="BH7" s="24">
        <v>2242.69</v>
      </c>
      <c r="BI7" s="24">
        <v>393.76</v>
      </c>
      <c r="BJ7" s="24">
        <v>244.97</v>
      </c>
      <c r="BK7" s="24">
        <v>958.81</v>
      </c>
      <c r="BL7" s="24">
        <v>1001.3</v>
      </c>
      <c r="BM7" s="24">
        <v>1050.51</v>
      </c>
      <c r="BN7" s="24">
        <v>1102.01</v>
      </c>
      <c r="BO7" s="24">
        <v>987.36</v>
      </c>
      <c r="BP7" s="24">
        <v>652.82000000000005</v>
      </c>
      <c r="BQ7" s="24">
        <v>91.06</v>
      </c>
      <c r="BR7" s="24">
        <v>88.97</v>
      </c>
      <c r="BS7" s="24">
        <v>84.54</v>
      </c>
      <c r="BT7" s="24">
        <v>83.25</v>
      </c>
      <c r="BU7" s="24">
        <v>89.56</v>
      </c>
      <c r="BV7" s="24">
        <v>82.88</v>
      </c>
      <c r="BW7" s="24">
        <v>81.88</v>
      </c>
      <c r="BX7" s="24">
        <v>82.65</v>
      </c>
      <c r="BY7" s="24">
        <v>82.55</v>
      </c>
      <c r="BZ7" s="24">
        <v>83.55</v>
      </c>
      <c r="CA7" s="24">
        <v>97.61</v>
      </c>
      <c r="CB7" s="24">
        <v>191.5</v>
      </c>
      <c r="CC7" s="24">
        <v>197.79</v>
      </c>
      <c r="CD7" s="24">
        <v>211.08</v>
      </c>
      <c r="CE7" s="24">
        <v>215.22</v>
      </c>
      <c r="CF7" s="24">
        <v>200.19</v>
      </c>
      <c r="CG7" s="24">
        <v>190.99</v>
      </c>
      <c r="CH7" s="24">
        <v>187.55</v>
      </c>
      <c r="CI7" s="24">
        <v>186.3</v>
      </c>
      <c r="CJ7" s="24">
        <v>188.38</v>
      </c>
      <c r="CK7" s="24">
        <v>185.98</v>
      </c>
      <c r="CL7" s="24">
        <v>138.29</v>
      </c>
      <c r="CM7" s="24" t="s">
        <v>105</v>
      </c>
      <c r="CN7" s="24" t="s">
        <v>105</v>
      </c>
      <c r="CO7" s="24" t="s">
        <v>105</v>
      </c>
      <c r="CP7" s="24" t="s">
        <v>105</v>
      </c>
      <c r="CQ7" s="24" t="s">
        <v>105</v>
      </c>
      <c r="CR7" s="24">
        <v>52.58</v>
      </c>
      <c r="CS7" s="24">
        <v>50.94</v>
      </c>
      <c r="CT7" s="24">
        <v>50.53</v>
      </c>
      <c r="CU7" s="24">
        <v>51.42</v>
      </c>
      <c r="CV7" s="24">
        <v>48.95</v>
      </c>
      <c r="CW7" s="24">
        <v>59.1</v>
      </c>
      <c r="CX7" s="24">
        <v>84.12</v>
      </c>
      <c r="CY7" s="24">
        <v>83.69</v>
      </c>
      <c r="CZ7" s="24">
        <v>83.43</v>
      </c>
      <c r="DA7" s="24">
        <v>83.52</v>
      </c>
      <c r="DB7" s="24">
        <v>83.69</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koori0086 遠藤英隆</cp:lastModifiedBy>
  <cp:lastPrinted>2024-01-31T04:59:57Z</cp:lastPrinted>
  <dcterms:created xsi:type="dcterms:W3CDTF">2023-12-12T02:46:29Z</dcterms:created>
  <dcterms:modified xsi:type="dcterms:W3CDTF">2024-01-31T05:33:11Z</dcterms:modified>
  <cp:category/>
</cp:coreProperties>
</file>