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bb8/dErbldUbrC44wXfT02iS0dCCF3mQiLU+jLLI7jxp27hNFYbq82EfUwGV8GSXW2lytaH3qCnBalJ3bVWSMw==" workbookSaltValue="3m2WqXojBwx7ZKRknTpT8g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<sst xmlns="http://schemas.openxmlformats.org/spreadsheetml/2006/main" xmlns:r="http://schemas.openxmlformats.org/officeDocument/2006/relationships" count="115" uniqueCount="115">
  <si>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経営比較分析表（令和4年度決算）</t>
    <rPh sb="8" eb="10">
      <t>レイワ</t>
    </rPh>
    <rPh sb="11" eb="13">
      <t>ネンド</t>
    </rPh>
    <phoneticPr fontId="1"/>
  </si>
  <si>
    <t xml:space="preserve">①有形固定資産減価償却率は、類似団体平均値よりも低い比率となっている。しかし、供用開始から３０年を経過している管渠施設もあるため、重要度の高い施設から順次点検・調査を実施し、ストックマネジメント計画に基づき、今後、計画的に改築・更新などを進めていく予定である。
</t>
    <rPh sb="20" eb="21">
      <t>チ</t>
    </rPh>
    <rPh sb="104" eb="106">
      <t>コンゴ</t>
    </rPh>
    <rPh sb="111" eb="113">
      <t>カイチク</t>
    </rPh>
    <rPh sb="114" eb="116">
      <t>コウシン</t>
    </rPh>
    <rPh sb="119" eb="120">
      <t>スス</t>
    </rPh>
    <phoneticPr fontId="1"/>
  </si>
  <si>
    <t>人口（人）</t>
    <rPh sb="0" eb="2">
      <t>ジンコウ</t>
    </rPh>
    <rPh sb="3" eb="4">
      <t>ヒト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</si>
  <si>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</si>
  <si>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</si>
  <si>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</si>
  <si>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</si>
  <si>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</si>
  <si>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</si>
  <si>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</si>
  <si>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</si>
  <si>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</si>
  <si>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</si>
  <si>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</si>
  <si>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</si>
  <si>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</si>
  <si>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</si>
  <si>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令和4年度全国平均</t>
    <rPh sb="0" eb="2">
      <t>レイワ</t>
    </rPh>
    <rPh sb="3" eb="5">
      <t>ネンド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</si>
  <si>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</si>
  <si>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</si>
  <si>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</si>
  <si>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</si>
  <si>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</si>
  <si>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</si>
  <si>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</si>
  <si>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</si>
  <si>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</si>
  <si>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</si>
  <si>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</si>
  <si>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</si>
  <si>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</si>
  <si>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</si>
  <si>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</si>
  <si>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</si>
  <si>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</si>
  <si>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</si>
  <si>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</si>
  <si>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</si>
  <si>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</si>
  <si>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</si>
  <si>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</si>
  <si>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</si>
  <si>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</si>
  <si>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</si>
  <si>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</si>
  <si>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</si>
  <si>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</si>
  <si>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</si>
  <si>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</si>
  <si>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</si>
  <si>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</si>
  <si>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</si>
  <si>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</si>
  <si>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</si>
  <si>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</si>
  <si>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</si>
  <si>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</si>
  <si>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</si>
  <si>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</si>
  <si>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</si>
  <si>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</si>
  <si>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</si>
  <si>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</si>
  <si>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</si>
  <si>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</si>
  <si>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</si>
  <si>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</si>
  <si>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</si>
  <si>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</si>
  <si>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</si>
  <si>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</si>
  <si>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</si>
  <si>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</si>
  <si>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</si>
  <si>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</si>
  <si>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</si>
  <si>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</si>
  <si>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令和２年度から地方公営企業法の財務適用を行った。
①経常収支比率（％）は、単年度収支が１００％を超え、一定程度の健全性を確保している。
⑤使用料で回収すべき経費を賄えているかを示す経費回収率は約９０％であったが、１００％以上であることが必要であることをふまえると、汚水処理費のさらなる削減を行う必要がある。
　また①と⑤の結果から、経費が使用料以外の収入で賄われていることを意味しており、適正な使用料収入の確保が必要である。
③流動比率は、年々上昇しているが、類似団体平均値と比較しても低く、「１年以内で現金か出来る資産が１年以内に支払う負債を賄えていない」状況を改善するため、支払い能力を高めるための経営改善を図っていく予定である。
⑥汚水処理原価は、類似団体平均値を下回っているが、前年度より増加しているため、今後も現状分析を行い、効率的な汚水処理を継続していく必要がある。　　　　　　　　　　　　　　　　　　　　　　　　　⑦施設利用率は、類似団体平均値を大きく上回っているが、施設の老朽化や処理水量の動向、有収率の推移等を踏まえながら、適切な施設維持に努める必要がある。　　　　　　　　　　　　　　　　　　　　　　⑧水洗化率は徐々に増加しているものの、類似団体平均値を若干下回っているため、引き続き水洗化率向上への取り組みを行う必要がある。　　　　　　　</t>
    <rPh sb="220" eb="222">
      <t>ネンネン</t>
    </rPh>
    <rPh sb="222" eb="224">
      <t>ジョウショウ</t>
    </rPh>
    <rPh sb="234" eb="237">
      <t>ヘイキンチ</t>
    </rPh>
    <rPh sb="331" eb="334">
      <t>ヘイキンチ</t>
    </rPh>
    <rPh sb="335" eb="337">
      <t>シタマワ</t>
    </rPh>
    <rPh sb="343" eb="345">
      <t>ゼンネン</t>
    </rPh>
    <rPh sb="345" eb="346">
      <t>ド</t>
    </rPh>
    <rPh sb="348" eb="350">
      <t>ゾウカ</t>
    </rPh>
    <rPh sb="415" eb="417">
      <t>シセツ</t>
    </rPh>
    <rPh sb="417" eb="420">
      <t>リヨウリツ</t>
    </rPh>
    <rPh sb="422" eb="424">
      <t>ルイジ</t>
    </rPh>
    <rPh sb="424" eb="426">
      <t>ダンタイ</t>
    </rPh>
    <rPh sb="426" eb="429">
      <t>ヘイキンチ</t>
    </rPh>
    <rPh sb="430" eb="431">
      <t>オオ</t>
    </rPh>
    <rPh sb="433" eb="434">
      <t>ウエ</t>
    </rPh>
    <rPh sb="434" eb="435">
      <t>マワ</t>
    </rPh>
    <rPh sb="441" eb="443">
      <t>シセツ</t>
    </rPh>
    <rPh sb="444" eb="447">
      <t>ロウキュウカ</t>
    </rPh>
    <rPh sb="448" eb="450">
      <t>ショリ</t>
    </rPh>
    <rPh sb="450" eb="452">
      <t>スイリョウ</t>
    </rPh>
    <rPh sb="453" eb="455">
      <t>ドウコウ</t>
    </rPh>
    <rPh sb="456" eb="458">
      <t>ユウシュウ</t>
    </rPh>
    <rPh sb="458" eb="459">
      <t>リツ</t>
    </rPh>
    <rPh sb="460" eb="462">
      <t>スイイ</t>
    </rPh>
    <rPh sb="462" eb="463">
      <t>トウ</t>
    </rPh>
    <rPh sb="464" eb="465">
      <t>フ</t>
    </rPh>
    <rPh sb="471" eb="473">
      <t>テキセツ</t>
    </rPh>
    <rPh sb="474" eb="476">
      <t>シセツ</t>
    </rPh>
    <rPh sb="476" eb="478">
      <t>イジ</t>
    </rPh>
    <rPh sb="479" eb="480">
      <t>ツト</t>
    </rPh>
    <rPh sb="482" eb="484">
      <t>ヒツヨウ</t>
    </rPh>
    <rPh sb="511" eb="513">
      <t>スイセン</t>
    </rPh>
    <rPh sb="513" eb="514">
      <t>カ</t>
    </rPh>
    <rPh sb="514" eb="515">
      <t>リツ</t>
    </rPh>
    <rPh sb="516" eb="518">
      <t>ジョジョ</t>
    </rPh>
    <rPh sb="519" eb="521">
      <t>ゾウカ</t>
    </rPh>
    <rPh sb="529" eb="531">
      <t>ルイジ</t>
    </rPh>
    <rPh sb="531" eb="533">
      <t>ダンタイ</t>
    </rPh>
    <rPh sb="533" eb="535">
      <t>ヘイキン</t>
    </rPh>
    <rPh sb="535" eb="536">
      <t>チ</t>
    </rPh>
    <rPh sb="537" eb="539">
      <t>ジャッカン</t>
    </rPh>
    <rPh sb="539" eb="541">
      <t>シタマワ</t>
    </rPh>
    <rPh sb="548" eb="549">
      <t>ヒ</t>
    </rPh>
    <rPh sb="550" eb="551">
      <t>ツヅ</t>
    </rPh>
    <rPh sb="552" eb="555">
      <t>スイセンカ</t>
    </rPh>
    <rPh sb="555" eb="556">
      <t>リツ</t>
    </rPh>
    <rPh sb="556" eb="558">
      <t>コウジョウ</t>
    </rPh>
    <rPh sb="560" eb="561">
      <t>ト</t>
    </rPh>
    <rPh sb="562" eb="563">
      <t>ク</t>
    </rPh>
    <rPh sb="565" eb="566">
      <t>オコナ</t>
    </rPh>
    <rPh sb="567" eb="569">
      <t>ヒツヨウ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</si>
  <si>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</si>
  <si>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</si>
  <si>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Cd1</t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</si>
  <si>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</si>
  <si>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</si>
  <si>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</si>
  <si>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</si>
  <si>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</si>
  <si>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今後も、資産の長寿命化や汚水処理費の削減に取り組み、維持管理費の適正化や財源確保のため、コスト意識を持ちながら改善に取り組む予定である。</t>
    <rPh sb="0" eb="2">
      <t>コンゴ</t>
    </rPh>
    <rPh sb="32" eb="35">
      <t>テキセイカ</t>
    </rPh>
    <phoneticPr fontId="1"/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</si>
  <si>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</si>
  <si>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</si>
  <si>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</si>
  <si>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</si>
  <si>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</si>
  <si>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</si>
  <si>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</si>
  <si>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</si>
  <si>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</si>
  <si>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</si>
  <si>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</si>
  <si>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</si>
  <si>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福島県　相馬市</t>
  </si>
  <si>
    <t>法適用</t>
  </si>
  <si>
    <t>下水道事業</t>
  </si>
  <si>
    <t>公共下水道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</si>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</sst>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9.e-002</c:v>
                </c:pt>
                <c:pt idx="3">
                  <c:v>0.1</c:v>
                </c:pt>
                <c:pt idx="4">
                  <c:v>7.0000000000000007e-002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61.81</c:v>
                </c:pt>
                <c:pt idx="3">
                  <c:v>57.86</c:v>
                </c:pt>
                <c:pt idx="4">
                  <c:v>75.97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55.84</c:v>
                </c:pt>
                <c:pt idx="3">
                  <c:v>55.78</c:v>
                </c:pt>
                <c:pt idx="4">
                  <c:v>54.86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84.51</c:v>
                </c:pt>
                <c:pt idx="3">
                  <c:v>86.32</c:v>
                </c:pt>
                <c:pt idx="4">
                  <c:v>88.67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92.34</c:v>
                </c:pt>
                <c:pt idx="3">
                  <c:v>91.78</c:v>
                </c:pt>
                <c:pt idx="4">
                  <c:v>91.37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103.12</c:v>
                </c:pt>
                <c:pt idx="3">
                  <c:v>104.31</c:v>
                </c:pt>
                <c:pt idx="4">
                  <c:v>102.01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105.41</c:v>
                </c:pt>
                <c:pt idx="3">
                  <c:v>104.64</c:v>
                </c:pt>
                <c:pt idx="4">
                  <c:v>105.35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4.57</c:v>
                </c:pt>
                <c:pt idx="3">
                  <c:v>9.14</c:v>
                </c:pt>
                <c:pt idx="4">
                  <c:v>13.11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25.37</c:v>
                </c:pt>
                <c:pt idx="3">
                  <c:v>26.89</c:v>
                </c:pt>
                <c:pt idx="4">
                  <c:v>29.42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0.54</c:v>
                </c:pt>
                <c:pt idx="3">
                  <c:v>0.75</c:v>
                </c:pt>
                <c:pt idx="4">
                  <c:v>0.74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25.86</c:v>
                </c:pt>
                <c:pt idx="3">
                  <c:v>25.76</c:v>
                </c:pt>
                <c:pt idx="4">
                  <c:v>26.07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13.22</c:v>
                </c:pt>
                <c:pt idx="3">
                  <c:v>23.76</c:v>
                </c:pt>
                <c:pt idx="4">
                  <c:v>39.21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58.23</c:v>
                </c:pt>
                <c:pt idx="3">
                  <c:v>65.56</c:v>
                </c:pt>
                <c:pt idx="4">
                  <c:v>65.87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1387.01</c:v>
                </c:pt>
                <c:pt idx="3">
                  <c:v>1236.1600000000001</c:v>
                </c:pt>
                <c:pt idx="4">
                  <c:v>1317.12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812.92</c:v>
                </c:pt>
                <c:pt idx="3">
                  <c:v>765.48</c:v>
                </c:pt>
                <c:pt idx="4">
                  <c:v>742.08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92.01</c:v>
                </c:pt>
                <c:pt idx="3">
                  <c:v>91.88</c:v>
                </c:pt>
                <c:pt idx="4">
                  <c:v>89.59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85.4</c:v>
                </c:pt>
                <c:pt idx="3">
                  <c:v>87.8</c:v>
                </c:pt>
                <c:pt idx="4">
                  <c:v>86.51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153.76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188.57</c:v>
                </c:pt>
                <c:pt idx="3">
                  <c:v>187.69</c:v>
                </c:pt>
                <c:pt idx="4">
                  <c:v>188.24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【106.11】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【73.44】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【652.82】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【138.29】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【39.74】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O28" workbookViewId="0">
      <selection activeCell="BL66" sqref="BL66:BZ82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福島県　相馬市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3</v>
      </c>
      <c r="C7" s="5"/>
      <c r="D7" s="5"/>
      <c r="E7" s="5"/>
      <c r="F7" s="5"/>
      <c r="G7" s="5"/>
      <c r="H7" s="5"/>
      <c r="I7" s="5" t="s">
        <v>12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14</v>
      </c>
      <c r="X7" s="5"/>
      <c r="Y7" s="5"/>
      <c r="Z7" s="5"/>
      <c r="AA7" s="5"/>
      <c r="AB7" s="5"/>
      <c r="AC7" s="5"/>
      <c r="AD7" s="5" t="s">
        <v>7</v>
      </c>
      <c r="AE7" s="5"/>
      <c r="AF7" s="5"/>
      <c r="AG7" s="5"/>
      <c r="AH7" s="5"/>
      <c r="AI7" s="5"/>
      <c r="AJ7" s="5"/>
      <c r="AK7" s="3"/>
      <c r="AL7" s="5" t="s">
        <v>2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16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18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Cd1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33355</v>
      </c>
      <c r="AM8" s="21"/>
      <c r="AN8" s="21"/>
      <c r="AO8" s="21"/>
      <c r="AP8" s="21"/>
      <c r="AQ8" s="21"/>
      <c r="AR8" s="21"/>
      <c r="AS8" s="21"/>
      <c r="AT8" s="7">
        <f>データ!T6</f>
        <v>197.79</v>
      </c>
      <c r="AU8" s="7"/>
      <c r="AV8" s="7"/>
      <c r="AW8" s="7"/>
      <c r="AX8" s="7"/>
      <c r="AY8" s="7"/>
      <c r="AZ8" s="7"/>
      <c r="BA8" s="7"/>
      <c r="BB8" s="7">
        <f>データ!U6</f>
        <v>168.64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20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21</v>
      </c>
      <c r="C9" s="5"/>
      <c r="D9" s="5"/>
      <c r="E9" s="5"/>
      <c r="F9" s="5"/>
      <c r="G9" s="5"/>
      <c r="H9" s="5"/>
      <c r="I9" s="5" t="s">
        <v>23</v>
      </c>
      <c r="J9" s="5"/>
      <c r="K9" s="5"/>
      <c r="L9" s="5"/>
      <c r="M9" s="5"/>
      <c r="N9" s="5"/>
      <c r="O9" s="5"/>
      <c r="P9" s="5" t="s">
        <v>24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31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34</v>
      </c>
      <c r="BM9" s="38"/>
      <c r="BN9" s="45" t="s">
        <v>35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64.7</v>
      </c>
      <c r="J10" s="7"/>
      <c r="K10" s="7"/>
      <c r="L10" s="7"/>
      <c r="M10" s="7"/>
      <c r="N10" s="7"/>
      <c r="O10" s="7"/>
      <c r="P10" s="7">
        <f>データ!P6</f>
        <v>52.38</v>
      </c>
      <c r="Q10" s="7"/>
      <c r="R10" s="7"/>
      <c r="S10" s="7"/>
      <c r="T10" s="7"/>
      <c r="U10" s="7"/>
      <c r="V10" s="7"/>
      <c r="W10" s="7">
        <f>データ!Q6</f>
        <v>62.18</v>
      </c>
      <c r="X10" s="7"/>
      <c r="Y10" s="7"/>
      <c r="Z10" s="7"/>
      <c r="AA10" s="7"/>
      <c r="AB10" s="7"/>
      <c r="AC10" s="7"/>
      <c r="AD10" s="21">
        <f>データ!R6</f>
        <v>2860</v>
      </c>
      <c r="AE10" s="21"/>
      <c r="AF10" s="21"/>
      <c r="AG10" s="21"/>
      <c r="AH10" s="21"/>
      <c r="AI10" s="21"/>
      <c r="AJ10" s="21"/>
      <c r="AK10" s="2"/>
      <c r="AL10" s="21">
        <f>データ!V6</f>
        <v>17322</v>
      </c>
      <c r="AM10" s="21"/>
      <c r="AN10" s="21"/>
      <c r="AO10" s="21"/>
      <c r="AP10" s="21"/>
      <c r="AQ10" s="21"/>
      <c r="AR10" s="21"/>
      <c r="AS10" s="21"/>
      <c r="AT10" s="7">
        <f>データ!W6</f>
        <v>7.92</v>
      </c>
      <c r="AU10" s="7"/>
      <c r="AV10" s="7"/>
      <c r="AW10" s="7"/>
      <c r="AX10" s="7"/>
      <c r="AY10" s="7"/>
      <c r="AZ10" s="7"/>
      <c r="BA10" s="7"/>
      <c r="BB10" s="7">
        <f>データ!X6</f>
        <v>2187.12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37</v>
      </c>
      <c r="BM10" s="39"/>
      <c r="BN10" s="46" t="s">
        <v>17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39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77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40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86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42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43</v>
      </c>
      <c r="C84" s="12"/>
      <c r="D84" s="12"/>
      <c r="E84" s="12" t="s">
        <v>44</v>
      </c>
      <c r="F84" s="12" t="s">
        <v>46</v>
      </c>
      <c r="G84" s="12" t="s">
        <v>47</v>
      </c>
      <c r="H84" s="12" t="s">
        <v>41</v>
      </c>
      <c r="I84" s="12" t="s">
        <v>11</v>
      </c>
      <c r="J84" s="12" t="s">
        <v>48</v>
      </c>
      <c r="K84" s="12" t="s">
        <v>49</v>
      </c>
      <c r="L84" s="12" t="s">
        <v>32</v>
      </c>
      <c r="M84" s="12" t="s">
        <v>36</v>
      </c>
      <c r="N84" s="12" t="s">
        <v>50</v>
      </c>
      <c r="O84" s="12" t="s">
        <v>52</v>
      </c>
    </row>
    <row r="85" spans="1:78" hidden="1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L1rY9/u+97o5TBMFG9/plgYzWiqAFC+kjsYPXubhvtHB1xIysTpOsVWJtIm0FrwMX4C/G0f6watLyr7HX3UHVg==" saltValue="Pnsl+27ip6geyj1Vuqi39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55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19</v>
      </c>
      <c r="B3" s="58" t="s">
        <v>33</v>
      </c>
      <c r="C3" s="58" t="s">
        <v>57</v>
      </c>
      <c r="D3" s="58" t="s">
        <v>58</v>
      </c>
      <c r="E3" s="58" t="s">
        <v>6</v>
      </c>
      <c r="F3" s="58" t="s">
        <v>5</v>
      </c>
      <c r="G3" s="58" t="s">
        <v>25</v>
      </c>
      <c r="H3" s="65" t="s">
        <v>59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8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60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56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7</v>
      </c>
      <c r="N5" s="67" t="s">
        <v>74</v>
      </c>
      <c r="O5" s="67" t="s">
        <v>75</v>
      </c>
      <c r="P5" s="67" t="s">
        <v>76</v>
      </c>
      <c r="Q5" s="67" t="s">
        <v>78</v>
      </c>
      <c r="R5" s="67" t="s">
        <v>79</v>
      </c>
      <c r="S5" s="67" t="s">
        <v>81</v>
      </c>
      <c r="T5" s="67" t="s">
        <v>82</v>
      </c>
      <c r="U5" s="67" t="s">
        <v>63</v>
      </c>
      <c r="V5" s="67" t="s">
        <v>83</v>
      </c>
      <c r="W5" s="67" t="s">
        <v>84</v>
      </c>
      <c r="X5" s="67" t="s">
        <v>85</v>
      </c>
      <c r="Y5" s="67" t="s">
        <v>87</v>
      </c>
      <c r="Z5" s="67" t="s">
        <v>88</v>
      </c>
      <c r="AA5" s="67" t="s">
        <v>89</v>
      </c>
      <c r="AB5" s="67" t="s">
        <v>90</v>
      </c>
      <c r="AC5" s="67" t="s">
        <v>91</v>
      </c>
      <c r="AD5" s="67" t="s">
        <v>92</v>
      </c>
      <c r="AE5" s="67" t="s">
        <v>94</v>
      </c>
      <c r="AF5" s="67" t="s">
        <v>95</v>
      </c>
      <c r="AG5" s="67" t="s">
        <v>96</v>
      </c>
      <c r="AH5" s="67" t="s">
        <v>97</v>
      </c>
      <c r="AI5" s="67" t="s">
        <v>43</v>
      </c>
      <c r="AJ5" s="67" t="s">
        <v>87</v>
      </c>
      <c r="AK5" s="67" t="s">
        <v>88</v>
      </c>
      <c r="AL5" s="67" t="s">
        <v>89</v>
      </c>
      <c r="AM5" s="67" t="s">
        <v>90</v>
      </c>
      <c r="AN5" s="67" t="s">
        <v>91</v>
      </c>
      <c r="AO5" s="67" t="s">
        <v>92</v>
      </c>
      <c r="AP5" s="67" t="s">
        <v>94</v>
      </c>
      <c r="AQ5" s="67" t="s">
        <v>95</v>
      </c>
      <c r="AR5" s="67" t="s">
        <v>96</v>
      </c>
      <c r="AS5" s="67" t="s">
        <v>97</v>
      </c>
      <c r="AT5" s="67" t="s">
        <v>93</v>
      </c>
      <c r="AU5" s="67" t="s">
        <v>87</v>
      </c>
      <c r="AV5" s="67" t="s">
        <v>88</v>
      </c>
      <c r="AW5" s="67" t="s">
        <v>89</v>
      </c>
      <c r="AX5" s="67" t="s">
        <v>90</v>
      </c>
      <c r="AY5" s="67" t="s">
        <v>91</v>
      </c>
      <c r="AZ5" s="67" t="s">
        <v>92</v>
      </c>
      <c r="BA5" s="67" t="s">
        <v>94</v>
      </c>
      <c r="BB5" s="67" t="s">
        <v>95</v>
      </c>
      <c r="BC5" s="67" t="s">
        <v>96</v>
      </c>
      <c r="BD5" s="67" t="s">
        <v>97</v>
      </c>
      <c r="BE5" s="67" t="s">
        <v>93</v>
      </c>
      <c r="BF5" s="67" t="s">
        <v>87</v>
      </c>
      <c r="BG5" s="67" t="s">
        <v>88</v>
      </c>
      <c r="BH5" s="67" t="s">
        <v>89</v>
      </c>
      <c r="BI5" s="67" t="s">
        <v>90</v>
      </c>
      <c r="BJ5" s="67" t="s">
        <v>91</v>
      </c>
      <c r="BK5" s="67" t="s">
        <v>92</v>
      </c>
      <c r="BL5" s="67" t="s">
        <v>94</v>
      </c>
      <c r="BM5" s="67" t="s">
        <v>95</v>
      </c>
      <c r="BN5" s="67" t="s">
        <v>96</v>
      </c>
      <c r="BO5" s="67" t="s">
        <v>97</v>
      </c>
      <c r="BP5" s="67" t="s">
        <v>93</v>
      </c>
      <c r="BQ5" s="67" t="s">
        <v>87</v>
      </c>
      <c r="BR5" s="67" t="s">
        <v>88</v>
      </c>
      <c r="BS5" s="67" t="s">
        <v>89</v>
      </c>
      <c r="BT5" s="67" t="s">
        <v>90</v>
      </c>
      <c r="BU5" s="67" t="s">
        <v>91</v>
      </c>
      <c r="BV5" s="67" t="s">
        <v>92</v>
      </c>
      <c r="BW5" s="67" t="s">
        <v>94</v>
      </c>
      <c r="BX5" s="67" t="s">
        <v>95</v>
      </c>
      <c r="BY5" s="67" t="s">
        <v>96</v>
      </c>
      <c r="BZ5" s="67" t="s">
        <v>97</v>
      </c>
      <c r="CA5" s="67" t="s">
        <v>93</v>
      </c>
      <c r="CB5" s="67" t="s">
        <v>87</v>
      </c>
      <c r="CC5" s="67" t="s">
        <v>88</v>
      </c>
      <c r="CD5" s="67" t="s">
        <v>89</v>
      </c>
      <c r="CE5" s="67" t="s">
        <v>90</v>
      </c>
      <c r="CF5" s="67" t="s">
        <v>91</v>
      </c>
      <c r="CG5" s="67" t="s">
        <v>92</v>
      </c>
      <c r="CH5" s="67" t="s">
        <v>94</v>
      </c>
      <c r="CI5" s="67" t="s">
        <v>95</v>
      </c>
      <c r="CJ5" s="67" t="s">
        <v>96</v>
      </c>
      <c r="CK5" s="67" t="s">
        <v>97</v>
      </c>
      <c r="CL5" s="67" t="s">
        <v>93</v>
      </c>
      <c r="CM5" s="67" t="s">
        <v>87</v>
      </c>
      <c r="CN5" s="67" t="s">
        <v>88</v>
      </c>
      <c r="CO5" s="67" t="s">
        <v>89</v>
      </c>
      <c r="CP5" s="67" t="s">
        <v>90</v>
      </c>
      <c r="CQ5" s="67" t="s">
        <v>91</v>
      </c>
      <c r="CR5" s="67" t="s">
        <v>92</v>
      </c>
      <c r="CS5" s="67" t="s">
        <v>94</v>
      </c>
      <c r="CT5" s="67" t="s">
        <v>95</v>
      </c>
      <c r="CU5" s="67" t="s">
        <v>96</v>
      </c>
      <c r="CV5" s="67" t="s">
        <v>97</v>
      </c>
      <c r="CW5" s="67" t="s">
        <v>93</v>
      </c>
      <c r="CX5" s="67" t="s">
        <v>87</v>
      </c>
      <c r="CY5" s="67" t="s">
        <v>88</v>
      </c>
      <c r="CZ5" s="67" t="s">
        <v>89</v>
      </c>
      <c r="DA5" s="67" t="s">
        <v>90</v>
      </c>
      <c r="DB5" s="67" t="s">
        <v>91</v>
      </c>
      <c r="DC5" s="67" t="s">
        <v>92</v>
      </c>
      <c r="DD5" s="67" t="s">
        <v>94</v>
      </c>
      <c r="DE5" s="67" t="s">
        <v>95</v>
      </c>
      <c r="DF5" s="67" t="s">
        <v>96</v>
      </c>
      <c r="DG5" s="67" t="s">
        <v>97</v>
      </c>
      <c r="DH5" s="67" t="s">
        <v>93</v>
      </c>
      <c r="DI5" s="67" t="s">
        <v>87</v>
      </c>
      <c r="DJ5" s="67" t="s">
        <v>88</v>
      </c>
      <c r="DK5" s="67" t="s">
        <v>89</v>
      </c>
      <c r="DL5" s="67" t="s">
        <v>90</v>
      </c>
      <c r="DM5" s="67" t="s">
        <v>91</v>
      </c>
      <c r="DN5" s="67" t="s">
        <v>92</v>
      </c>
      <c r="DO5" s="67" t="s">
        <v>94</v>
      </c>
      <c r="DP5" s="67" t="s">
        <v>95</v>
      </c>
      <c r="DQ5" s="67" t="s">
        <v>96</v>
      </c>
      <c r="DR5" s="67" t="s">
        <v>97</v>
      </c>
      <c r="DS5" s="67" t="s">
        <v>93</v>
      </c>
      <c r="DT5" s="67" t="s">
        <v>87</v>
      </c>
      <c r="DU5" s="67" t="s">
        <v>88</v>
      </c>
      <c r="DV5" s="67" t="s">
        <v>89</v>
      </c>
      <c r="DW5" s="67" t="s">
        <v>90</v>
      </c>
      <c r="DX5" s="67" t="s">
        <v>91</v>
      </c>
      <c r="DY5" s="67" t="s">
        <v>92</v>
      </c>
      <c r="DZ5" s="67" t="s">
        <v>94</v>
      </c>
      <c r="EA5" s="67" t="s">
        <v>95</v>
      </c>
      <c r="EB5" s="67" t="s">
        <v>96</v>
      </c>
      <c r="EC5" s="67" t="s">
        <v>97</v>
      </c>
      <c r="ED5" s="67" t="s">
        <v>93</v>
      </c>
      <c r="EE5" s="67" t="s">
        <v>87</v>
      </c>
      <c r="EF5" s="67" t="s">
        <v>88</v>
      </c>
      <c r="EG5" s="67" t="s">
        <v>89</v>
      </c>
      <c r="EH5" s="67" t="s">
        <v>90</v>
      </c>
      <c r="EI5" s="67" t="s">
        <v>91</v>
      </c>
      <c r="EJ5" s="67" t="s">
        <v>92</v>
      </c>
      <c r="EK5" s="67" t="s">
        <v>94</v>
      </c>
      <c r="EL5" s="67" t="s">
        <v>95</v>
      </c>
      <c r="EM5" s="67" t="s">
        <v>96</v>
      </c>
      <c r="EN5" s="67" t="s">
        <v>97</v>
      </c>
      <c r="EO5" s="67" t="s">
        <v>93</v>
      </c>
    </row>
    <row r="6" spans="1:148" s="55" customFormat="1">
      <c r="A6" s="56" t="s">
        <v>98</v>
      </c>
      <c r="B6" s="61">
        <f t="shared" ref="B6:X6" si="1">B7</f>
        <v>2022</v>
      </c>
      <c r="C6" s="61">
        <f t="shared" si="1"/>
        <v>72095</v>
      </c>
      <c r="D6" s="61">
        <f t="shared" si="1"/>
        <v>46</v>
      </c>
      <c r="E6" s="61">
        <f t="shared" si="1"/>
        <v>17</v>
      </c>
      <c r="F6" s="61">
        <f t="shared" si="1"/>
        <v>1</v>
      </c>
      <c r="G6" s="61">
        <f t="shared" si="1"/>
        <v>0</v>
      </c>
      <c r="H6" s="61" t="str">
        <f t="shared" si="1"/>
        <v>福島県　相馬市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公共下水道</v>
      </c>
      <c r="L6" s="61" t="str">
        <f t="shared" si="1"/>
        <v>Cd1</v>
      </c>
      <c r="M6" s="61" t="str">
        <f t="shared" si="1"/>
        <v>非設置</v>
      </c>
      <c r="N6" s="70" t="str">
        <f t="shared" si="1"/>
        <v>-</v>
      </c>
      <c r="O6" s="70">
        <f t="shared" si="1"/>
        <v>64.7</v>
      </c>
      <c r="P6" s="70">
        <f t="shared" si="1"/>
        <v>52.38</v>
      </c>
      <c r="Q6" s="70">
        <f t="shared" si="1"/>
        <v>62.18</v>
      </c>
      <c r="R6" s="70">
        <f t="shared" si="1"/>
        <v>2860</v>
      </c>
      <c r="S6" s="70">
        <f t="shared" si="1"/>
        <v>33355</v>
      </c>
      <c r="T6" s="70">
        <f t="shared" si="1"/>
        <v>197.79</v>
      </c>
      <c r="U6" s="70">
        <f t="shared" si="1"/>
        <v>168.64</v>
      </c>
      <c r="V6" s="70">
        <f t="shared" si="1"/>
        <v>17322</v>
      </c>
      <c r="W6" s="70">
        <f t="shared" si="1"/>
        <v>7.92</v>
      </c>
      <c r="X6" s="70">
        <f t="shared" si="1"/>
        <v>2187.12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103.12</v>
      </c>
      <c r="AB6" s="78">
        <f t="shared" si="2"/>
        <v>104.31</v>
      </c>
      <c r="AC6" s="78">
        <f t="shared" si="2"/>
        <v>102.01</v>
      </c>
      <c r="AD6" s="78" t="str">
        <f t="shared" si="2"/>
        <v>-</v>
      </c>
      <c r="AE6" s="78" t="str">
        <f t="shared" si="2"/>
        <v>-</v>
      </c>
      <c r="AF6" s="78">
        <f t="shared" si="2"/>
        <v>105.41</v>
      </c>
      <c r="AG6" s="78">
        <f t="shared" si="2"/>
        <v>104.64</v>
      </c>
      <c r="AH6" s="78">
        <f t="shared" si="2"/>
        <v>105.35</v>
      </c>
      <c r="AI6" s="70" t="str">
        <f>IF(AI7="","",IF(AI7="-","【-】","【"&amp;SUBSTITUTE(TEXT(AI7,"#,##0.00"),"-","△")&amp;"】"))</f>
        <v>【106.11】</v>
      </c>
      <c r="AJ6" s="78" t="str">
        <f t="shared" ref="AJ6:AS6" si="3">IF(AJ7="",NA(),AJ7)</f>
        <v>-</v>
      </c>
      <c r="AK6" s="78" t="str">
        <f t="shared" si="3"/>
        <v>-</v>
      </c>
      <c r="AL6" s="70">
        <f t="shared" si="3"/>
        <v>0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>
        <f t="shared" si="3"/>
        <v>25.86</v>
      </c>
      <c r="AR6" s="78">
        <f t="shared" si="3"/>
        <v>25.76</v>
      </c>
      <c r="AS6" s="78">
        <f t="shared" si="3"/>
        <v>26.07</v>
      </c>
      <c r="AT6" s="70" t="str">
        <f>IF(AT7="","",IF(AT7="-","【-】","【"&amp;SUBSTITUTE(TEXT(AT7,"#,##0.00"),"-","△")&amp;"】"))</f>
        <v>【3.15】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13.22</v>
      </c>
      <c r="AX6" s="78">
        <f t="shared" si="4"/>
        <v>23.76</v>
      </c>
      <c r="AY6" s="78">
        <f t="shared" si="4"/>
        <v>39.21</v>
      </c>
      <c r="AZ6" s="78" t="str">
        <f t="shared" si="4"/>
        <v>-</v>
      </c>
      <c r="BA6" s="78" t="str">
        <f t="shared" si="4"/>
        <v>-</v>
      </c>
      <c r="BB6" s="78">
        <f t="shared" si="4"/>
        <v>58.23</v>
      </c>
      <c r="BC6" s="78">
        <f t="shared" si="4"/>
        <v>65.56</v>
      </c>
      <c r="BD6" s="78">
        <f t="shared" si="4"/>
        <v>65.87</v>
      </c>
      <c r="BE6" s="70" t="str">
        <f>IF(BE7="","",IF(BE7="-","【-】","【"&amp;SUBSTITUTE(TEXT(BE7,"#,##0.00"),"-","△")&amp;"】"))</f>
        <v>【73.44】</v>
      </c>
      <c r="BF6" s="78" t="str">
        <f t="shared" ref="BF6:BO6" si="5">IF(BF7="",NA(),BF7)</f>
        <v>-</v>
      </c>
      <c r="BG6" s="78" t="str">
        <f t="shared" si="5"/>
        <v>-</v>
      </c>
      <c r="BH6" s="78">
        <f t="shared" si="5"/>
        <v>1387.01</v>
      </c>
      <c r="BI6" s="78">
        <f t="shared" si="5"/>
        <v>1236.1600000000001</v>
      </c>
      <c r="BJ6" s="78">
        <f t="shared" si="5"/>
        <v>1317.12</v>
      </c>
      <c r="BK6" s="78" t="str">
        <f t="shared" si="5"/>
        <v>-</v>
      </c>
      <c r="BL6" s="78" t="str">
        <f t="shared" si="5"/>
        <v>-</v>
      </c>
      <c r="BM6" s="78">
        <f t="shared" si="5"/>
        <v>812.92</v>
      </c>
      <c r="BN6" s="78">
        <f t="shared" si="5"/>
        <v>765.48</v>
      </c>
      <c r="BO6" s="78">
        <f t="shared" si="5"/>
        <v>742.08</v>
      </c>
      <c r="BP6" s="70" t="str">
        <f>IF(BP7="","",IF(BP7="-","【-】","【"&amp;SUBSTITUTE(TEXT(BP7,"#,##0.00"),"-","△")&amp;"】"))</f>
        <v>【652.82】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92.01</v>
      </c>
      <c r="BT6" s="78">
        <f t="shared" si="6"/>
        <v>91.88</v>
      </c>
      <c r="BU6" s="78">
        <f t="shared" si="6"/>
        <v>89.59</v>
      </c>
      <c r="BV6" s="78" t="str">
        <f t="shared" si="6"/>
        <v>-</v>
      </c>
      <c r="BW6" s="78" t="str">
        <f t="shared" si="6"/>
        <v>-</v>
      </c>
      <c r="BX6" s="78">
        <f t="shared" si="6"/>
        <v>85.4</v>
      </c>
      <c r="BY6" s="78">
        <f t="shared" si="6"/>
        <v>87.8</v>
      </c>
      <c r="BZ6" s="78">
        <f t="shared" si="6"/>
        <v>86.51</v>
      </c>
      <c r="CA6" s="70" t="str">
        <f>IF(CA7="","",IF(CA7="-","【-】","【"&amp;SUBSTITUTE(TEXT(CA7,"#,##0.00"),"-","△")&amp;"】"))</f>
        <v>【97.61】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150</v>
      </c>
      <c r="CE6" s="78">
        <f t="shared" si="7"/>
        <v>150</v>
      </c>
      <c r="CF6" s="78">
        <f t="shared" si="7"/>
        <v>153.76</v>
      </c>
      <c r="CG6" s="78" t="str">
        <f t="shared" si="7"/>
        <v>-</v>
      </c>
      <c r="CH6" s="78" t="str">
        <f t="shared" si="7"/>
        <v>-</v>
      </c>
      <c r="CI6" s="78">
        <f t="shared" si="7"/>
        <v>188.57</v>
      </c>
      <c r="CJ6" s="78">
        <f t="shared" si="7"/>
        <v>187.69</v>
      </c>
      <c r="CK6" s="78">
        <f t="shared" si="7"/>
        <v>188.24</v>
      </c>
      <c r="CL6" s="70" t="str">
        <f>IF(CL7="","",IF(CL7="-","【-】","【"&amp;SUBSTITUTE(TEXT(CL7,"#,##0.00"),"-","△")&amp;"】"))</f>
        <v>【138.29】</v>
      </c>
      <c r="CM6" s="78" t="str">
        <f t="shared" ref="CM6:CV6" si="8">IF(CM7="",NA(),CM7)</f>
        <v>-</v>
      </c>
      <c r="CN6" s="78" t="str">
        <f t="shared" si="8"/>
        <v>-</v>
      </c>
      <c r="CO6" s="78">
        <f t="shared" si="8"/>
        <v>61.81</v>
      </c>
      <c r="CP6" s="78">
        <f t="shared" si="8"/>
        <v>57.86</v>
      </c>
      <c r="CQ6" s="78">
        <f t="shared" si="8"/>
        <v>75.97</v>
      </c>
      <c r="CR6" s="78" t="str">
        <f t="shared" si="8"/>
        <v>-</v>
      </c>
      <c r="CS6" s="78" t="str">
        <f t="shared" si="8"/>
        <v>-</v>
      </c>
      <c r="CT6" s="78">
        <f t="shared" si="8"/>
        <v>55.84</v>
      </c>
      <c r="CU6" s="78">
        <f t="shared" si="8"/>
        <v>55.78</v>
      </c>
      <c r="CV6" s="78">
        <f t="shared" si="8"/>
        <v>54.86</v>
      </c>
      <c r="CW6" s="70" t="str">
        <f>IF(CW7="","",IF(CW7="-","【-】","【"&amp;SUBSTITUTE(TEXT(CW7,"#,##0.00"),"-","△")&amp;"】"))</f>
        <v>【59.10】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84.51</v>
      </c>
      <c r="DA6" s="78">
        <f t="shared" si="9"/>
        <v>86.32</v>
      </c>
      <c r="DB6" s="78">
        <f t="shared" si="9"/>
        <v>88.67</v>
      </c>
      <c r="DC6" s="78" t="str">
        <f t="shared" si="9"/>
        <v>-</v>
      </c>
      <c r="DD6" s="78" t="str">
        <f t="shared" si="9"/>
        <v>-</v>
      </c>
      <c r="DE6" s="78">
        <f t="shared" si="9"/>
        <v>92.34</v>
      </c>
      <c r="DF6" s="78">
        <f t="shared" si="9"/>
        <v>91.78</v>
      </c>
      <c r="DG6" s="78">
        <f t="shared" si="9"/>
        <v>91.37</v>
      </c>
      <c r="DH6" s="70" t="str">
        <f>IF(DH7="","",IF(DH7="-","【-】","【"&amp;SUBSTITUTE(TEXT(DH7,"#,##0.00"),"-","△")&amp;"】"))</f>
        <v>【95.82】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4.57</v>
      </c>
      <c r="DL6" s="78">
        <f t="shared" si="10"/>
        <v>9.14</v>
      </c>
      <c r="DM6" s="78">
        <f t="shared" si="10"/>
        <v>13.11</v>
      </c>
      <c r="DN6" s="78" t="str">
        <f t="shared" si="10"/>
        <v>-</v>
      </c>
      <c r="DO6" s="78" t="str">
        <f t="shared" si="10"/>
        <v>-</v>
      </c>
      <c r="DP6" s="78">
        <f t="shared" si="10"/>
        <v>25.37</v>
      </c>
      <c r="DQ6" s="78">
        <f t="shared" si="10"/>
        <v>26.89</v>
      </c>
      <c r="DR6" s="78">
        <f t="shared" si="10"/>
        <v>29.42</v>
      </c>
      <c r="DS6" s="70" t="str">
        <f>IF(DS7="","",IF(DS7="-","【-】","【"&amp;SUBSTITUTE(TEXT(DS7,"#,##0.00"),"-","△")&amp;"】"))</f>
        <v>【39.74】</v>
      </c>
      <c r="DT6" s="78" t="str">
        <f t="shared" ref="DT6:EC6" si="11">IF(DT7="",NA(),DT7)</f>
        <v>-</v>
      </c>
      <c r="DU6" s="78" t="str">
        <f t="shared" si="11"/>
        <v>-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8">
        <f t="shared" si="11"/>
        <v>0.54</v>
      </c>
      <c r="EB6" s="78">
        <f t="shared" si="11"/>
        <v>0.75</v>
      </c>
      <c r="EC6" s="78">
        <f t="shared" si="11"/>
        <v>0.74</v>
      </c>
      <c r="ED6" s="70" t="str">
        <f>IF(ED7="","",IF(ED7="-","【-】","【"&amp;SUBSTITUTE(TEXT(ED7,"#,##0.00"),"-","△")&amp;"】"))</f>
        <v>【7.62】</v>
      </c>
      <c r="EE6" s="78" t="str">
        <f t="shared" ref="EE6:EN6" si="12">IF(EE7="",NA(),EE7)</f>
        <v>-</v>
      </c>
      <c r="EF6" s="78" t="str">
        <f t="shared" si="12"/>
        <v>-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 t="str">
        <f t="shared" si="12"/>
        <v>-</v>
      </c>
      <c r="EL6" s="78">
        <f t="shared" si="12"/>
        <v>9.e-002</v>
      </c>
      <c r="EM6" s="78">
        <f t="shared" si="12"/>
        <v>0.1</v>
      </c>
      <c r="EN6" s="78">
        <f t="shared" si="12"/>
        <v>7.0000000000000007e-002</v>
      </c>
      <c r="EO6" s="70" t="str">
        <f>IF(EO7="","",IF(EO7="-","【-】","【"&amp;SUBSTITUTE(TEXT(EO7,"#,##0.00"),"-","△")&amp;"】"))</f>
        <v>【0.23】</v>
      </c>
    </row>
    <row r="7" spans="1:148" s="55" customFormat="1">
      <c r="A7" s="56"/>
      <c r="B7" s="62">
        <v>2022</v>
      </c>
      <c r="C7" s="62">
        <v>72095</v>
      </c>
      <c r="D7" s="62">
        <v>46</v>
      </c>
      <c r="E7" s="62">
        <v>17</v>
      </c>
      <c r="F7" s="62">
        <v>1</v>
      </c>
      <c r="G7" s="62">
        <v>0</v>
      </c>
      <c r="H7" s="62" t="s">
        <v>99</v>
      </c>
      <c r="I7" s="62" t="s">
        <v>100</v>
      </c>
      <c r="J7" s="62" t="s">
        <v>101</v>
      </c>
      <c r="K7" s="62" t="s">
        <v>102</v>
      </c>
      <c r="L7" s="62" t="s">
        <v>80</v>
      </c>
      <c r="M7" s="62" t="s">
        <v>103</v>
      </c>
      <c r="N7" s="71" t="s">
        <v>104</v>
      </c>
      <c r="O7" s="71">
        <v>64.7</v>
      </c>
      <c r="P7" s="71">
        <v>52.38</v>
      </c>
      <c r="Q7" s="71">
        <v>62.18</v>
      </c>
      <c r="R7" s="71">
        <v>2860</v>
      </c>
      <c r="S7" s="71">
        <v>33355</v>
      </c>
      <c r="T7" s="71">
        <v>197.79</v>
      </c>
      <c r="U7" s="71">
        <v>168.64</v>
      </c>
      <c r="V7" s="71">
        <v>17322</v>
      </c>
      <c r="W7" s="71">
        <v>7.92</v>
      </c>
      <c r="X7" s="71">
        <v>2187.12</v>
      </c>
      <c r="Y7" s="71" t="s">
        <v>104</v>
      </c>
      <c r="Z7" s="71" t="s">
        <v>104</v>
      </c>
      <c r="AA7" s="71">
        <v>103.12</v>
      </c>
      <c r="AB7" s="71">
        <v>104.31</v>
      </c>
      <c r="AC7" s="71">
        <v>102.01</v>
      </c>
      <c r="AD7" s="71" t="s">
        <v>104</v>
      </c>
      <c r="AE7" s="71" t="s">
        <v>104</v>
      </c>
      <c r="AF7" s="71">
        <v>105.41</v>
      </c>
      <c r="AG7" s="71">
        <v>104.64</v>
      </c>
      <c r="AH7" s="71">
        <v>105.35</v>
      </c>
      <c r="AI7" s="71">
        <v>106.11</v>
      </c>
      <c r="AJ7" s="71" t="s">
        <v>104</v>
      </c>
      <c r="AK7" s="71" t="s">
        <v>104</v>
      </c>
      <c r="AL7" s="71">
        <v>0</v>
      </c>
      <c r="AM7" s="71">
        <v>0</v>
      </c>
      <c r="AN7" s="71">
        <v>0</v>
      </c>
      <c r="AO7" s="71" t="s">
        <v>104</v>
      </c>
      <c r="AP7" s="71" t="s">
        <v>104</v>
      </c>
      <c r="AQ7" s="71">
        <v>25.86</v>
      </c>
      <c r="AR7" s="71">
        <v>25.76</v>
      </c>
      <c r="AS7" s="71">
        <v>26.07</v>
      </c>
      <c r="AT7" s="71">
        <v>3.15</v>
      </c>
      <c r="AU7" s="71" t="s">
        <v>104</v>
      </c>
      <c r="AV7" s="71" t="s">
        <v>104</v>
      </c>
      <c r="AW7" s="71">
        <v>13.22</v>
      </c>
      <c r="AX7" s="71">
        <v>23.76</v>
      </c>
      <c r="AY7" s="71">
        <v>39.21</v>
      </c>
      <c r="AZ7" s="71" t="s">
        <v>104</v>
      </c>
      <c r="BA7" s="71" t="s">
        <v>104</v>
      </c>
      <c r="BB7" s="71">
        <v>58.23</v>
      </c>
      <c r="BC7" s="71">
        <v>65.56</v>
      </c>
      <c r="BD7" s="71">
        <v>65.87</v>
      </c>
      <c r="BE7" s="71">
        <v>73.44</v>
      </c>
      <c r="BF7" s="71" t="s">
        <v>104</v>
      </c>
      <c r="BG7" s="71" t="s">
        <v>104</v>
      </c>
      <c r="BH7" s="71">
        <v>1387.01</v>
      </c>
      <c r="BI7" s="71">
        <v>1236.1600000000001</v>
      </c>
      <c r="BJ7" s="71">
        <v>1317.12</v>
      </c>
      <c r="BK7" s="71" t="s">
        <v>104</v>
      </c>
      <c r="BL7" s="71" t="s">
        <v>104</v>
      </c>
      <c r="BM7" s="71">
        <v>812.92</v>
      </c>
      <c r="BN7" s="71">
        <v>765.48</v>
      </c>
      <c r="BO7" s="71">
        <v>742.08</v>
      </c>
      <c r="BP7" s="71">
        <v>652.82000000000005</v>
      </c>
      <c r="BQ7" s="71" t="s">
        <v>104</v>
      </c>
      <c r="BR7" s="71" t="s">
        <v>104</v>
      </c>
      <c r="BS7" s="71">
        <v>92.01</v>
      </c>
      <c r="BT7" s="71">
        <v>91.88</v>
      </c>
      <c r="BU7" s="71">
        <v>89.59</v>
      </c>
      <c r="BV7" s="71" t="s">
        <v>104</v>
      </c>
      <c r="BW7" s="71" t="s">
        <v>104</v>
      </c>
      <c r="BX7" s="71">
        <v>85.4</v>
      </c>
      <c r="BY7" s="71">
        <v>87.8</v>
      </c>
      <c r="BZ7" s="71">
        <v>86.51</v>
      </c>
      <c r="CA7" s="71">
        <v>97.61</v>
      </c>
      <c r="CB7" s="71" t="s">
        <v>104</v>
      </c>
      <c r="CC7" s="71" t="s">
        <v>104</v>
      </c>
      <c r="CD7" s="71">
        <v>150</v>
      </c>
      <c r="CE7" s="71">
        <v>150</v>
      </c>
      <c r="CF7" s="71">
        <v>153.76</v>
      </c>
      <c r="CG7" s="71" t="s">
        <v>104</v>
      </c>
      <c r="CH7" s="71" t="s">
        <v>104</v>
      </c>
      <c r="CI7" s="71">
        <v>188.57</v>
      </c>
      <c r="CJ7" s="71">
        <v>187.69</v>
      </c>
      <c r="CK7" s="71">
        <v>188.24</v>
      </c>
      <c r="CL7" s="71">
        <v>138.29</v>
      </c>
      <c r="CM7" s="71" t="s">
        <v>104</v>
      </c>
      <c r="CN7" s="71" t="s">
        <v>104</v>
      </c>
      <c r="CO7" s="71">
        <v>61.81</v>
      </c>
      <c r="CP7" s="71">
        <v>57.86</v>
      </c>
      <c r="CQ7" s="71">
        <v>75.97</v>
      </c>
      <c r="CR7" s="71" t="s">
        <v>104</v>
      </c>
      <c r="CS7" s="71" t="s">
        <v>104</v>
      </c>
      <c r="CT7" s="71">
        <v>55.84</v>
      </c>
      <c r="CU7" s="71">
        <v>55.78</v>
      </c>
      <c r="CV7" s="71">
        <v>54.86</v>
      </c>
      <c r="CW7" s="71">
        <v>59.1</v>
      </c>
      <c r="CX7" s="71" t="s">
        <v>104</v>
      </c>
      <c r="CY7" s="71" t="s">
        <v>104</v>
      </c>
      <c r="CZ7" s="71">
        <v>84.51</v>
      </c>
      <c r="DA7" s="71">
        <v>86.32</v>
      </c>
      <c r="DB7" s="71">
        <v>88.67</v>
      </c>
      <c r="DC7" s="71" t="s">
        <v>104</v>
      </c>
      <c r="DD7" s="71" t="s">
        <v>104</v>
      </c>
      <c r="DE7" s="71">
        <v>92.34</v>
      </c>
      <c r="DF7" s="71">
        <v>91.78</v>
      </c>
      <c r="DG7" s="71">
        <v>91.37</v>
      </c>
      <c r="DH7" s="71">
        <v>95.82</v>
      </c>
      <c r="DI7" s="71" t="s">
        <v>104</v>
      </c>
      <c r="DJ7" s="71" t="s">
        <v>104</v>
      </c>
      <c r="DK7" s="71">
        <v>4.57</v>
      </c>
      <c r="DL7" s="71">
        <v>9.14</v>
      </c>
      <c r="DM7" s="71">
        <v>13.11</v>
      </c>
      <c r="DN7" s="71" t="s">
        <v>104</v>
      </c>
      <c r="DO7" s="71" t="s">
        <v>104</v>
      </c>
      <c r="DP7" s="71">
        <v>25.37</v>
      </c>
      <c r="DQ7" s="71">
        <v>26.89</v>
      </c>
      <c r="DR7" s="71">
        <v>29.42</v>
      </c>
      <c r="DS7" s="71">
        <v>39.74</v>
      </c>
      <c r="DT7" s="71" t="s">
        <v>104</v>
      </c>
      <c r="DU7" s="71" t="s">
        <v>104</v>
      </c>
      <c r="DV7" s="71">
        <v>0</v>
      </c>
      <c r="DW7" s="71">
        <v>0</v>
      </c>
      <c r="DX7" s="71">
        <v>0</v>
      </c>
      <c r="DY7" s="71" t="s">
        <v>104</v>
      </c>
      <c r="DZ7" s="71" t="s">
        <v>104</v>
      </c>
      <c r="EA7" s="71">
        <v>0.54</v>
      </c>
      <c r="EB7" s="71">
        <v>0.75</v>
      </c>
      <c r="EC7" s="71">
        <v>0.74</v>
      </c>
      <c r="ED7" s="71">
        <v>7.62</v>
      </c>
      <c r="EE7" s="71" t="s">
        <v>104</v>
      </c>
      <c r="EF7" s="71" t="s">
        <v>104</v>
      </c>
      <c r="EG7" s="71">
        <v>0</v>
      </c>
      <c r="EH7" s="71">
        <v>0</v>
      </c>
      <c r="EI7" s="71">
        <v>0</v>
      </c>
      <c r="EJ7" s="71" t="s">
        <v>104</v>
      </c>
      <c r="EK7" s="71" t="s">
        <v>104</v>
      </c>
      <c r="EL7" s="71">
        <v>9.e-002</v>
      </c>
      <c r="EM7" s="71">
        <v>0.1</v>
      </c>
      <c r="EN7" s="71">
        <v>7.0000000000000007e-002</v>
      </c>
      <c r="EO7" s="71">
        <v>0.23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105</v>
      </c>
      <c r="C9" s="57" t="s">
        <v>106</v>
      </c>
      <c r="D9" s="57" t="s">
        <v>107</v>
      </c>
      <c r="E9" s="57" t="s">
        <v>108</v>
      </c>
      <c r="F9" s="57" t="s">
        <v>109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47484</v>
      </c>
      <c r="C10" s="64">
        <f>DATEVALUE($B7+12-C11&amp;"/1/"&amp;C12)</f>
        <v>47849</v>
      </c>
      <c r="D10" s="64">
        <f>DATEVALUE($B7+12-D11&amp;"/1/"&amp;D12)</f>
        <v>48215</v>
      </c>
      <c r="E10" s="64">
        <f>DATEVALUE($B7+12-E11&amp;"/1/"&amp;E12)</f>
        <v>48582</v>
      </c>
      <c r="F10" s="64">
        <f>DATEVALUE($B7+12-F11&amp;"/1/"&amp;F12)</f>
        <v>48948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8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2023-12-12T00:43:17Z</dcterms:created>
  <dcterms:modified xsi:type="dcterms:W3CDTF">2024-01-31T00:53:15Z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2024-01-31T00:53:15Z</vt:filetime>
  </property>
</Properties>
</file>