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3_各課回答\"/>
    </mc:Choice>
  </mc:AlternateContent>
  <workbookProtection workbookAlgorithmName="SHA-512" workbookHashValue="jFOyEIk13d/xVz6f04PGBIWeBaXiYbVPvc91kGX0iAz4RE8WdsO0uvl6lmvR/oIWywc9hKeAr89Huw5zU4Lovg==" workbookSaltValue="04iy+y2kdTeN43DX8hNQLA=="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I10" i="4"/>
  <c r="B10" i="4"/>
  <c r="AT8" i="4"/>
  <c r="AL8" i="4"/>
  <c r="P8" i="4"/>
  <c r="I8" i="4"/>
</calcChain>
</file>

<file path=xl/sharedStrings.xml><?xml version="1.0" encoding="utf-8"?>
<sst xmlns="http://schemas.openxmlformats.org/spreadsheetml/2006/main" count="276" uniqueCount="117">
  <si>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</si>
  <si>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</si>
  <si>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</si>
  <si>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</si>
  <si>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</si>
  <si>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</si>
  <si>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</si>
  <si>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</si>
  <si>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</si>
  <si>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</si>
  <si>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</si>
  <si>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</si>
  <si>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</si>
  <si>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</si>
  <si>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</si>
  <si>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</si>
  <si>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</si>
  <si>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</si>
  <si>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</si>
  <si>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</si>
  <si>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</si>
  <si>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</si>
  <si>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</si>
  <si>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</si>
  <si>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</si>
  <si>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</si>
  <si>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</si>
  <si>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</si>
  <si>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</si>
  <si>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</si>
  <si>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</si>
  <si>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</si>
  <si>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</si>
  <si>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</si>
  <si>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</si>
  <si>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</si>
  <si>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</si>
  <si>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</si>
  <si>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</si>
  <si>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</si>
  <si>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</si>
  <si>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</si>
  <si>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</si>
  <si>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</si>
  <si>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</si>
  <si>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</si>
  <si>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</si>
  <si>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</si>
  <si>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</si>
  <si>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</si>
  <si>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</si>
  <si>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</si>
  <si>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</si>
  <si>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</si>
  <si>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</si>
  <si>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</si>
  <si>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</si>
  <si>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</si>
  <si>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</si>
  <si>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</si>
  <si>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</si>
  <si>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</si>
  <si>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</si>
  <si>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</si>
  <si>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</si>
  <si>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</si>
  <si>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</si>
  <si>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</si>
  <si>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</si>
  <si>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</si>
  <si>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</si>
  <si>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</si>
  <si>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</si>
  <si>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</si>
  <si>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</si>
  <si>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</si>
  <si>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</si>
  <si>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</si>
  <si>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</si>
  <si>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</si>
  <si>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</si>
  <si>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</si>
  <si>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</si>
  <si>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</si>
  <si>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</si>
  <si>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</si>
  <si>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</si>
  <si>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</si>
  <si>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</si>
  <si>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</si>
  <si>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</si>
  <si>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</si>
  <si>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</si>
  <si>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</si>
  <si>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</si>
  <si>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</si>
  <si>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</si>
  <si>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</si>
  <si>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</si>
  <si>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</si>
  <si>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</si>
  <si>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</si>
  <si>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</si>
  <si>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</si>
  <si>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</si>
  <si>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</si>
  <si>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</si>
  <si>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</si>
  <si>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</si>
  <si>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</si>
  <si>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</si>
  <si>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</si>
  <si>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</si>
  <si>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</si>
  <si>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本市の小規模集合排水施設は整備済みの喜多方地区の大沢入処理区１施設で、現在、建設中の施設及び新たな整備計画はありません。
① 経常収支比率については、100％を超えてはいるが、一般会計負担金に依存し収支を保っている状況である。
③ 流動比率については、企業債残高が少なっているため平均値と比較して高くなっている。
④ 企業債残高対事業規模比率については、企業債償還を一般会計の負担としている。
⑤ 経費回収率については、対象戸数が少なく使用者も年々減少しているため、類似団体平均値より低い値となっている。
⑥ 汚水処理原価については、有収水量の減少や維持管理費の増加により平均より高い状態で推移しており、汚水処理経費の節減や加入促進による使用料増加、適正な使用料について検討する必要がある。
⑦ 施設利用率及び⑧水洗化率は平均を上回っている。</t>
    <phoneticPr fontId="4"/>
  </si>
  <si>
    <t>　平成15年度に供用開始し19年が経過しており、施設、設備の老朽化等による更新費用や維持管理経費が増加していく傾向となっている。
　管渠については、法定耐用年数である50年を経過している箇所はありません。</t>
    <phoneticPr fontId="4"/>
  </si>
  <si>
    <t>　本市の小規模集合排水事業は、類似団体平均値と比較して⑤経費回収率が低く⑥汚水処理原価が高い傾向にあります。
　本事業は、地区内すべての世帯が下水道に加入しているため水洗化率は100％だが、過疎の影響により使用者が減少しており、使用料収入も年々減少していく見込みです。また、地理的な要因で施設の統廃合を行っていくことも難しい状況です。
このため、持続可能な下水道事業の経営を目指すため、令和４年度に喜多方市下水道事業経営戦略の見直しを行い、汚泥処分の共同処理化による経費の削減や加入促進による収入の確保を図り経営の安定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</si>
</sst>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AA9-4BE5-946E-B0393377C8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AA9-4BE5-946E-B0393377C8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64.290000000000006</c:v>
                </c:pt>
                <c:pt idx="3">
                  <c:v>64.290000000000006</c:v>
                </c:pt>
                <c:pt idx="4">
                  <c:v>78.569999999999993</c:v>
                </c:pt>
              </c:numCache>
            </c:numRef>
          </c:val>
          <c:extLst>
            <c:ext xmlns:c16="http://schemas.microsoft.com/office/drawing/2014/chart" uri="{C3380CC4-5D6E-409C-BE32-E72D297353CC}">
              <c16:uniqueId val="{00000000-D880-4ECE-AAD4-1AED32E624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34.700000000000003</c:v>
                </c:pt>
                <c:pt idx="3">
                  <c:v>46.83</c:v>
                </c:pt>
                <c:pt idx="4">
                  <c:v>33.74</c:v>
                </c:pt>
              </c:numCache>
            </c:numRef>
          </c:val>
          <c:smooth val="0"/>
          <c:extLst>
            <c:ext xmlns:c16="http://schemas.microsoft.com/office/drawing/2014/chart" uri="{C3380CC4-5D6E-409C-BE32-E72D297353CC}">
              <c16:uniqueId val="{00000001-D880-4ECE-AAD4-1AED32E624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D5AD-43AB-9C39-ECDC94DE5B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90.04</c:v>
                </c:pt>
                <c:pt idx="3">
                  <c:v>90.58</c:v>
                </c:pt>
                <c:pt idx="4">
                  <c:v>90.11</c:v>
                </c:pt>
              </c:numCache>
            </c:numRef>
          </c:val>
          <c:smooth val="0"/>
          <c:extLst>
            <c:ext xmlns:c16="http://schemas.microsoft.com/office/drawing/2014/chart" uri="{C3380CC4-5D6E-409C-BE32-E72D297353CC}">
              <c16:uniqueId val="{00000001-D5AD-43AB-9C39-ECDC94DE5B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105.64</c:v>
                </c:pt>
                <c:pt idx="3">
                  <c:v>109.3</c:v>
                </c:pt>
                <c:pt idx="4">
                  <c:v>104.57</c:v>
                </c:pt>
              </c:numCache>
            </c:numRef>
          </c:val>
          <c:extLst>
            <c:ext xmlns:c16="http://schemas.microsoft.com/office/drawing/2014/chart" uri="{C3380CC4-5D6E-409C-BE32-E72D297353CC}">
              <c16:uniqueId val="{00000000-0988-41DB-B744-FB6231708E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100.42</c:v>
                </c:pt>
                <c:pt idx="3">
                  <c:v>98.03</c:v>
                </c:pt>
                <c:pt idx="4">
                  <c:v>105.46</c:v>
                </c:pt>
              </c:numCache>
            </c:numRef>
          </c:val>
          <c:smooth val="0"/>
          <c:extLst>
            <c:ext xmlns:c16="http://schemas.microsoft.com/office/drawing/2014/chart" uri="{C3380CC4-5D6E-409C-BE32-E72D297353CC}">
              <c16:uniqueId val="{00000001-0988-41DB-B744-FB6231708E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4.78</c:v>
                </c:pt>
                <c:pt idx="3">
                  <c:v>9.56</c:v>
                </c:pt>
                <c:pt idx="4">
                  <c:v>14.33</c:v>
                </c:pt>
              </c:numCache>
            </c:numRef>
          </c:val>
          <c:extLst>
            <c:ext xmlns:c16="http://schemas.microsoft.com/office/drawing/2014/chart" uri="{C3380CC4-5D6E-409C-BE32-E72D297353CC}">
              <c16:uniqueId val="{00000000-475D-4E73-AC48-FFB47D1ED8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29.28</c:v>
                </c:pt>
                <c:pt idx="3">
                  <c:v>32.380000000000003</c:v>
                </c:pt>
                <c:pt idx="4">
                  <c:v>35.24</c:v>
                </c:pt>
              </c:numCache>
            </c:numRef>
          </c:val>
          <c:smooth val="0"/>
          <c:extLst>
            <c:ext xmlns:c16="http://schemas.microsoft.com/office/drawing/2014/chart" uri="{C3380CC4-5D6E-409C-BE32-E72D297353CC}">
              <c16:uniqueId val="{00000001-475D-4E73-AC48-FFB47D1ED8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AA-4DB7-B476-24157F6242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9AA-4DB7-B476-24157F6242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DC-48EB-B754-831EEA5BAE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762.05</c:v>
                </c:pt>
                <c:pt idx="3">
                  <c:v>755.68</c:v>
                </c:pt>
                <c:pt idx="4">
                  <c:v>806.39</c:v>
                </c:pt>
              </c:numCache>
            </c:numRef>
          </c:val>
          <c:smooth val="0"/>
          <c:extLst>
            <c:ext xmlns:c16="http://schemas.microsoft.com/office/drawing/2014/chart" uri="{C3380CC4-5D6E-409C-BE32-E72D297353CC}">
              <c16:uniqueId val="{00000001-09DC-48EB-B754-831EEA5BAE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138.11000000000001</c:v>
                </c:pt>
                <c:pt idx="4">
                  <c:v>139.94</c:v>
                </c:pt>
              </c:numCache>
            </c:numRef>
          </c:val>
          <c:extLst>
            <c:ext xmlns:c16="http://schemas.microsoft.com/office/drawing/2014/chart" uri="{C3380CC4-5D6E-409C-BE32-E72D297353CC}">
              <c16:uniqueId val="{00000000-9AF1-4674-AA4B-FA7505E1E6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92.61</c:v>
                </c:pt>
                <c:pt idx="3">
                  <c:v>91.41</c:v>
                </c:pt>
                <c:pt idx="4">
                  <c:v>96.26</c:v>
                </c:pt>
              </c:numCache>
            </c:numRef>
          </c:val>
          <c:smooth val="0"/>
          <c:extLst>
            <c:ext xmlns:c16="http://schemas.microsoft.com/office/drawing/2014/chart" uri="{C3380CC4-5D6E-409C-BE32-E72D297353CC}">
              <c16:uniqueId val="{00000001-9AF1-4674-AA4B-FA7505E1E6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29-4209-B699-1F34999EB4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1640.16</c:v>
                </c:pt>
                <c:pt idx="3">
                  <c:v>1521.05</c:v>
                </c:pt>
                <c:pt idx="4">
                  <c:v>1490.65</c:v>
                </c:pt>
              </c:numCache>
            </c:numRef>
          </c:val>
          <c:smooth val="0"/>
          <c:extLst>
            <c:ext xmlns:c16="http://schemas.microsoft.com/office/drawing/2014/chart" uri="{C3380CC4-5D6E-409C-BE32-E72D297353CC}">
              <c16:uniqueId val="{00000001-6E29-4209-B699-1F34999EB4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28.89</c:v>
                </c:pt>
                <c:pt idx="3">
                  <c:v>29.41</c:v>
                </c:pt>
                <c:pt idx="4">
                  <c:v>19.559999999999999</c:v>
                </c:pt>
              </c:numCache>
            </c:numRef>
          </c:val>
          <c:extLst>
            <c:ext xmlns:c16="http://schemas.microsoft.com/office/drawing/2014/chart" uri="{C3380CC4-5D6E-409C-BE32-E72D297353CC}">
              <c16:uniqueId val="{00000000-9D09-4123-88E3-D3782023C8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38.270000000000003</c:v>
                </c:pt>
                <c:pt idx="3">
                  <c:v>37.520000000000003</c:v>
                </c:pt>
                <c:pt idx="4">
                  <c:v>34.96</c:v>
                </c:pt>
              </c:numCache>
            </c:numRef>
          </c:val>
          <c:smooth val="0"/>
          <c:extLst>
            <c:ext xmlns:c16="http://schemas.microsoft.com/office/drawing/2014/chart" uri="{C3380CC4-5D6E-409C-BE32-E72D297353CC}">
              <c16:uniqueId val="{00000001-9D09-4123-88E3-D3782023C8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538.77</c:v>
                </c:pt>
                <c:pt idx="3">
                  <c:v>520.17999999999995</c:v>
                </c:pt>
                <c:pt idx="4">
                  <c:v>781.29</c:v>
                </c:pt>
              </c:numCache>
            </c:numRef>
          </c:val>
          <c:extLst>
            <c:ext xmlns:c16="http://schemas.microsoft.com/office/drawing/2014/chart" uri="{C3380CC4-5D6E-409C-BE32-E72D297353CC}">
              <c16:uniqueId val="{00000000-A3A7-4CAF-8FA0-181EA474EA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486.77</c:v>
                </c:pt>
                <c:pt idx="3">
                  <c:v>502.1</c:v>
                </c:pt>
                <c:pt idx="4">
                  <c:v>539.07000000000005</c:v>
                </c:pt>
              </c:numCache>
            </c:numRef>
          </c:val>
          <c:smooth val="0"/>
          <c:extLst>
            <c:ext xmlns:c16="http://schemas.microsoft.com/office/drawing/2014/chart" uri="{C3380CC4-5D6E-409C-BE32-E72D297353CC}">
              <c16:uniqueId val="{00000001-A3A7-4CAF-8FA0-181EA474EA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6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45078</v>
      </c>
      <c r="AM8" s="46"/>
      <c r="AN8" s="46"/>
      <c r="AO8" s="46"/>
      <c r="AP8" s="46"/>
      <c r="AQ8" s="46"/>
      <c r="AR8" s="46"/>
      <c r="AS8" s="46"/>
      <c r="AT8" s="45">
        <f>データ!T6</f>
        <v>554.63</v>
      </c>
      <c r="AU8" s="45"/>
      <c r="AV8" s="45"/>
      <c r="AW8" s="45"/>
      <c r="AX8" s="45"/>
      <c r="AY8" s="45"/>
      <c r="AZ8" s="45"/>
      <c r="BA8" s="45"/>
      <c r="BB8" s="45">
        <f>データ!U6</f>
        <v>81.28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9.77</v>
      </c>
      <c r="J10" s="45"/>
      <c r="K10" s="45"/>
      <c r="L10" s="45"/>
      <c r="M10" s="45"/>
      <c r="N10" s="45"/>
      <c r="O10" s="45"/>
      <c r="P10" s="45">
        <f>データ!P6</f>
        <v>0.05</v>
      </c>
      <c r="Q10" s="45"/>
      <c r="R10" s="45"/>
      <c r="S10" s="45"/>
      <c r="T10" s="45"/>
      <c r="U10" s="45"/>
      <c r="V10" s="45"/>
      <c r="W10" s="45">
        <f>データ!Q6</f>
        <v>36.200000000000003</v>
      </c>
      <c r="X10" s="45"/>
      <c r="Y10" s="45"/>
      <c r="Z10" s="45"/>
      <c r="AA10" s="45"/>
      <c r="AB10" s="45"/>
      <c r="AC10" s="45"/>
      <c r="AD10" s="46">
        <f>データ!R6</f>
        <v>3390</v>
      </c>
      <c r="AE10" s="46"/>
      <c r="AF10" s="46"/>
      <c r="AG10" s="46"/>
      <c r="AH10" s="46"/>
      <c r="AI10" s="46"/>
      <c r="AJ10" s="46"/>
      <c r="AK10" s="2"/>
      <c r="AL10" s="46">
        <f>データ!V6</f>
        <v>23</v>
      </c>
      <c r="AM10" s="46"/>
      <c r="AN10" s="46"/>
      <c r="AO10" s="46"/>
      <c r="AP10" s="46"/>
      <c r="AQ10" s="46"/>
      <c r="AR10" s="46"/>
      <c r="AS10" s="46"/>
      <c r="AT10" s="45">
        <f>データ!W6</f>
        <v>0.01</v>
      </c>
      <c r="AU10" s="45"/>
      <c r="AV10" s="45"/>
      <c r="AW10" s="45"/>
      <c r="AX10" s="45"/>
      <c r="AY10" s="45"/>
      <c r="AZ10" s="45"/>
      <c r="BA10" s="45"/>
      <c r="BB10" s="45">
        <f>データ!X6</f>
        <v>2300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DDYeGdtalg6Sg9w3d4zDAYHADqy2kCBPBDKbC7Hxg31v7pdHvN651TlZWO7WkU4Tzp/mgfNp++87wVRZg7RwfA==" saltValue="EzmBF2rJ0gaRR1ypc6lu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72087</v>
      </c>
      <c r="D6" s="19">
        <f t="shared" si="3"/>
        <v>46</v>
      </c>
      <c r="E6" s="19">
        <f t="shared" si="3"/>
        <v>17</v>
      </c>
      <c r="F6" s="19">
        <f t="shared" si="3"/>
        <v>9</v>
      </c>
      <c r="G6" s="19">
        <f t="shared" si="3"/>
        <v>0</v>
      </c>
      <c r="H6" s="19" t="str">
        <f t="shared" si="3"/>
        <v>福島県　喜多方市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9.77</v>
      </c>
      <c r="P6" s="20">
        <f t="shared" si="3"/>
        <v>0.05</v>
      </c>
      <c r="Q6" s="20">
        <f t="shared" si="3"/>
        <v>36.200000000000003</v>
      </c>
      <c r="R6" s="20">
        <f t="shared" si="3"/>
        <v>3390</v>
      </c>
      <c r="S6" s="20">
        <f t="shared" si="3"/>
        <v>45078</v>
      </c>
      <c r="T6" s="20">
        <f t="shared" si="3"/>
        <v>554.63</v>
      </c>
      <c r="U6" s="20">
        <f t="shared" si="3"/>
        <v>81.28</v>
      </c>
      <c r="V6" s="20">
        <f t="shared" si="3"/>
        <v>23</v>
      </c>
      <c r="W6" s="20">
        <f t="shared" si="3"/>
        <v>0.01</v>
      </c>
      <c r="X6" s="20">
        <f t="shared" si="3"/>
        <v>2300</v>
      </c>
      <c r="Y6" s="21" t="str">
        <f>IF(Y7="",NA(),Y7)</f>
        <v>-</v>
      </c>
      <c r="Z6" s="21" t="str">
        <f t="shared" ref="Z6:AH6" si="4">IF(Z7="",NA(),Z7)</f>
        <v>-</v>
      </c>
      <c r="AA6" s="21">
        <f t="shared" si="4"/>
        <v>105.64</v>
      </c>
      <c r="AB6" s="21">
        <f t="shared" si="4"/>
        <v>109.3</v>
      </c>
      <c r="AC6" s="21">
        <f t="shared" si="4"/>
        <v>104.57</v>
      </c>
      <c r="AD6" s="21" t="str">
        <f t="shared" si="4"/>
        <v>-</v>
      </c>
      <c r="AE6" s="21" t="str">
        <f t="shared" si="4"/>
        <v>-</v>
      </c>
      <c r="AF6" s="21">
        <f t="shared" si="4"/>
        <v>100.42</v>
      </c>
      <c r="AG6" s="21">
        <f t="shared" si="4"/>
        <v>98.03</v>
      </c>
      <c r="AH6" s="21">
        <f t="shared" si="4"/>
        <v>105.46</v>
      </c>
      <c r="AI6" s="20" t="str">
        <f>IF(AI7="","",IF(AI7="-","【-】","【"&amp;SUBSTITUTE(TEXT(AI7,"#,##0.00"),"-","△")&amp;"】"))</f>
        <v>【105.41】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762.05</v>
      </c>
      <c r="AR6" s="21">
        <f t="shared" si="5"/>
        <v>755.68</v>
      </c>
      <c r="AS6" s="21">
        <f t="shared" si="5"/>
        <v>806.39</v>
      </c>
      <c r="AT6" s="20" t="str">
        <f>IF(AT7="","",IF(AT7="-","【-】","【"&amp;SUBSTITUTE(TEXT(AT7,"#,##0.00"),"-","△")&amp;"】"))</f>
        <v>【787.78】</v>
      </c>
      <c r="AU6" s="21" t="str">
        <f>IF(AU7="",NA(),AU7)</f>
        <v>-</v>
      </c>
      <c r="AV6" s="21" t="str">
        <f t="shared" ref="AV6:BD6" si="6">IF(AV7="",NA(),AV7)</f>
        <v>-</v>
      </c>
      <c r="AW6" s="21" t="str">
        <f t="shared" si="6"/>
        <v>-</v>
      </c>
      <c r="AX6" s="21">
        <f t="shared" si="6"/>
        <v>138.11000000000001</v>
      </c>
      <c r="AY6" s="21">
        <f t="shared" si="6"/>
        <v>139.94</v>
      </c>
      <c r="AZ6" s="21" t="str">
        <f t="shared" si="6"/>
        <v>-</v>
      </c>
      <c r="BA6" s="21" t="str">
        <f t="shared" si="6"/>
        <v>-</v>
      </c>
      <c r="BB6" s="21">
        <f t="shared" si="6"/>
        <v>92.61</v>
      </c>
      <c r="BC6" s="21">
        <f t="shared" si="6"/>
        <v>91.41</v>
      </c>
      <c r="BD6" s="21">
        <f t="shared" si="6"/>
        <v>96.26</v>
      </c>
      <c r="BE6" s="20" t="str">
        <f>IF(BE7="","",IF(BE7="-","【-】","【"&amp;SUBSTITUTE(TEXT(BE7,"#,##0.00"),"-","△")&amp;"】"))</f>
        <v>【96.87】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1640.16</v>
      </c>
      <c r="BN6" s="21">
        <f t="shared" si="7"/>
        <v>1521.05</v>
      </c>
      <c r="BO6" s="21">
        <f t="shared" si="7"/>
        <v>1490.65</v>
      </c>
      <c r="BP6" s="20" t="str">
        <f>IF(BP7="","",IF(BP7="-","【-】","【"&amp;SUBSTITUTE(TEXT(BP7,"#,##0.00"),"-","△")&amp;"】"))</f>
        <v>【1,496.36】</v>
      </c>
      <c r="BQ6" s="21" t="str">
        <f>IF(BQ7="",NA(),BQ7)</f>
        <v>-</v>
      </c>
      <c r="BR6" s="21" t="str">
        <f t="shared" ref="BR6:BZ6" si="8">IF(BR7="",NA(),BR7)</f>
        <v>-</v>
      </c>
      <c r="BS6" s="21">
        <f t="shared" si="8"/>
        <v>28.89</v>
      </c>
      <c r="BT6" s="21">
        <f t="shared" si="8"/>
        <v>29.41</v>
      </c>
      <c r="BU6" s="21">
        <f t="shared" si="8"/>
        <v>19.559999999999999</v>
      </c>
      <c r="BV6" s="21" t="str">
        <f t="shared" si="8"/>
        <v>-</v>
      </c>
      <c r="BW6" s="21" t="str">
        <f t="shared" si="8"/>
        <v>-</v>
      </c>
      <c r="BX6" s="21">
        <f t="shared" si="8"/>
        <v>38.270000000000003</v>
      </c>
      <c r="BY6" s="21">
        <f t="shared" si="8"/>
        <v>37.520000000000003</v>
      </c>
      <c r="BZ6" s="21">
        <f t="shared" si="8"/>
        <v>34.96</v>
      </c>
      <c r="CA6" s="20" t="str">
        <f>IF(CA7="","",IF(CA7="-","【-】","【"&amp;SUBSTITUTE(TEXT(CA7,"#,##0.00"),"-","△")&amp;"】"))</f>
        <v>【35.16】</v>
      </c>
      <c r="CB6" s="21" t="str">
        <f>IF(CB7="",NA(),CB7)</f>
        <v>-</v>
      </c>
      <c r="CC6" s="21" t="str">
        <f t="shared" ref="CC6:CK6" si="9">IF(CC7="",NA(),CC7)</f>
        <v>-</v>
      </c>
      <c r="CD6" s="21">
        <f t="shared" si="9"/>
        <v>538.77</v>
      </c>
      <c r="CE6" s="21">
        <f t="shared" si="9"/>
        <v>520.17999999999995</v>
      </c>
      <c r="CF6" s="21">
        <f t="shared" si="9"/>
        <v>781.29</v>
      </c>
      <c r="CG6" s="21" t="str">
        <f t="shared" si="9"/>
        <v>-</v>
      </c>
      <c r="CH6" s="21" t="str">
        <f t="shared" si="9"/>
        <v>-</v>
      </c>
      <c r="CI6" s="21">
        <f t="shared" si="9"/>
        <v>486.77</v>
      </c>
      <c r="CJ6" s="21">
        <f t="shared" si="9"/>
        <v>502.1</v>
      </c>
      <c r="CK6" s="21">
        <f t="shared" si="9"/>
        <v>539.07000000000005</v>
      </c>
      <c r="CL6" s="20" t="str">
        <f>IF(CL7="","",IF(CL7="-","【-】","【"&amp;SUBSTITUTE(TEXT(CL7,"#,##0.00"),"-","△")&amp;"】"))</f>
        <v>【534.98】</v>
      </c>
      <c r="CM6" s="21" t="str">
        <f>IF(CM7="",NA(),CM7)</f>
        <v>-</v>
      </c>
      <c r="CN6" s="21" t="str">
        <f t="shared" ref="CN6:CV6" si="10">IF(CN7="",NA(),CN7)</f>
        <v>-</v>
      </c>
      <c r="CO6" s="21">
        <f t="shared" si="10"/>
        <v>64.290000000000006</v>
      </c>
      <c r="CP6" s="21">
        <f t="shared" si="10"/>
        <v>64.290000000000006</v>
      </c>
      <c r="CQ6" s="21">
        <f t="shared" si="10"/>
        <v>78.569999999999993</v>
      </c>
      <c r="CR6" s="21" t="str">
        <f t="shared" si="10"/>
        <v>-</v>
      </c>
      <c r="CS6" s="21" t="str">
        <f t="shared" si="10"/>
        <v>-</v>
      </c>
      <c r="CT6" s="21">
        <f t="shared" si="10"/>
        <v>34.700000000000003</v>
      </c>
      <c r="CU6" s="21">
        <f t="shared" si="10"/>
        <v>46.83</v>
      </c>
      <c r="CV6" s="21">
        <f t="shared" si="10"/>
        <v>33.74</v>
      </c>
      <c r="CW6" s="20" t="str">
        <f>IF(CW7="","",IF(CW7="-","【-】","【"&amp;SUBSTITUTE(TEXT(CW7,"#,##0.00"),"-","△")&amp;"】"))</f>
        <v>【33.84】</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90.04</v>
      </c>
      <c r="DF6" s="21">
        <f t="shared" si="11"/>
        <v>90.58</v>
      </c>
      <c r="DG6" s="21">
        <f t="shared" si="11"/>
        <v>90.11</v>
      </c>
      <c r="DH6" s="20" t="str">
        <f>IF(DH7="","",IF(DH7="-","【-】","【"&amp;SUBSTITUTE(TEXT(DH7,"#,##0.00"),"-","△")&amp;"】"))</f>
        <v>【89.98】</v>
      </c>
      <c r="DI6" s="21" t="str">
        <f>IF(DI7="",NA(),DI7)</f>
        <v>-</v>
      </c>
      <c r="DJ6" s="21" t="str">
        <f t="shared" ref="DJ6:DR6" si="12">IF(DJ7="",NA(),DJ7)</f>
        <v>-</v>
      </c>
      <c r="DK6" s="21">
        <f t="shared" si="12"/>
        <v>4.78</v>
      </c>
      <c r="DL6" s="21">
        <f t="shared" si="12"/>
        <v>9.56</v>
      </c>
      <c r="DM6" s="21">
        <f t="shared" si="12"/>
        <v>14.33</v>
      </c>
      <c r="DN6" s="21" t="str">
        <f t="shared" si="12"/>
        <v>-</v>
      </c>
      <c r="DO6" s="21" t="str">
        <f t="shared" si="12"/>
        <v>-</v>
      </c>
      <c r="DP6" s="21">
        <f t="shared" si="12"/>
        <v>29.28</v>
      </c>
      <c r="DQ6" s="21">
        <f t="shared" si="12"/>
        <v>32.380000000000003</v>
      </c>
      <c r="DR6" s="21">
        <f t="shared" si="12"/>
        <v>35.24</v>
      </c>
      <c r="DS6" s="20" t="str">
        <f>IF(DS7="","",IF(DS7="-","【-】","【"&amp;SUBSTITUTE(TEXT(DS7,"#,##0.00"),"-","△")&amp;"】"))</f>
        <v>【34.79】</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2022</v>
      </c>
      <c r="C7" s="23">
        <v>72087</v>
      </c>
      <c r="D7" s="23">
        <v>46</v>
      </c>
      <c r="E7" s="23">
        <v>17</v>
      </c>
      <c r="F7" s="23">
        <v>9</v>
      </c>
      <c r="G7" s="23">
        <v>0</v>
      </c>
      <c r="H7" s="23" t="s">
        <v>96</v>
      </c>
      <c r="I7" s="23" t="s">
        <v>97</v>
      </c>
      <c r="J7" s="23" t="s">
        <v>98</v>
      </c>
      <c r="K7" s="23" t="s">
        <v>99</v>
      </c>
      <c r="L7" s="23" t="s">
        <v>100</v>
      </c>
      <c r="M7" s="23" t="s">
        <v>101</v>
      </c>
      <c r="N7" s="24" t="s">
        <v>102</v>
      </c>
      <c r="O7" s="24">
        <v>9.77</v>
      </c>
      <c r="P7" s="24">
        <v>0.05</v>
      </c>
      <c r="Q7" s="24">
        <v>36.200000000000003</v>
      </c>
      <c r="R7" s="24">
        <v>3390</v>
      </c>
      <c r="S7" s="24">
        <v>45078</v>
      </c>
      <c r="T7" s="24">
        <v>554.63</v>
      </c>
      <c r="U7" s="24">
        <v>81.28</v>
      </c>
      <c r="V7" s="24">
        <v>23</v>
      </c>
      <c r="W7" s="24">
        <v>0.01</v>
      </c>
      <c r="X7" s="24">
        <v>2300</v>
      </c>
      <c r="Y7" s="24" t="s">
        <v>102</v>
      </c>
      <c r="Z7" s="24" t="s">
        <v>102</v>
      </c>
      <c r="AA7" s="24">
        <v>105.64</v>
      </c>
      <c r="AB7" s="24">
        <v>109.3</v>
      </c>
      <c r="AC7" s="24">
        <v>104.57</v>
      </c>
      <c r="AD7" s="24" t="s">
        <v>102</v>
      </c>
      <c r="AE7" s="24" t="s">
        <v>102</v>
      </c>
      <c r="AF7" s="24">
        <v>100.42</v>
      </c>
      <c r="AG7" s="24">
        <v>98.03</v>
      </c>
      <c r="AH7" s="24">
        <v>105.46</v>
      </c>
      <c r="AI7" s="24">
        <v>105.41</v>
      </c>
      <c r="AJ7" s="24" t="s">
        <v>102</v>
      </c>
      <c r="AK7" s="24" t="s">
        <v>102</v>
      </c>
      <c r="AL7" s="24">
        <v>0</v>
      </c>
      <c r="AM7" s="24">
        <v>0</v>
      </c>
      <c r="AN7" s="24">
        <v>0</v>
      </c>
      <c r="AO7" s="24" t="s">
        <v>102</v>
      </c>
      <c r="AP7" s="24" t="s">
        <v>102</v>
      </c>
      <c r="AQ7" s="24">
        <v>762.05</v>
      </c>
      <c r="AR7" s="24">
        <v>755.68</v>
      </c>
      <c r="AS7" s="24">
        <v>806.39</v>
      </c>
      <c r="AT7" s="24">
        <v>787.78</v>
      </c>
      <c r="AU7" s="24" t="s">
        <v>102</v>
      </c>
      <c r="AV7" s="24" t="s">
        <v>102</v>
      </c>
      <c r="AW7" s="24" t="s">
        <v>102</v>
      </c>
      <c r="AX7" s="24">
        <v>138.11000000000001</v>
      </c>
      <c r="AY7" s="24">
        <v>139.94</v>
      </c>
      <c r="AZ7" s="24" t="s">
        <v>102</v>
      </c>
      <c r="BA7" s="24" t="s">
        <v>102</v>
      </c>
      <c r="BB7" s="24">
        <v>92.61</v>
      </c>
      <c r="BC7" s="24">
        <v>91.41</v>
      </c>
      <c r="BD7" s="24">
        <v>96.26</v>
      </c>
      <c r="BE7" s="24">
        <v>96.87</v>
      </c>
      <c r="BF7" s="24" t="s">
        <v>102</v>
      </c>
      <c r="BG7" s="24" t="s">
        <v>102</v>
      </c>
      <c r="BH7" s="24">
        <v>0</v>
      </c>
      <c r="BI7" s="24">
        <v>0</v>
      </c>
      <c r="BJ7" s="24">
        <v>0</v>
      </c>
      <c r="BK7" s="24" t="s">
        <v>102</v>
      </c>
      <c r="BL7" s="24" t="s">
        <v>102</v>
      </c>
      <c r="BM7" s="24">
        <v>1640.16</v>
      </c>
      <c r="BN7" s="24">
        <v>1521.05</v>
      </c>
      <c r="BO7" s="24">
        <v>1490.65</v>
      </c>
      <c r="BP7" s="24">
        <v>1496.36</v>
      </c>
      <c r="BQ7" s="24" t="s">
        <v>102</v>
      </c>
      <c r="BR7" s="24" t="s">
        <v>102</v>
      </c>
      <c r="BS7" s="24">
        <v>28.89</v>
      </c>
      <c r="BT7" s="24">
        <v>29.41</v>
      </c>
      <c r="BU7" s="24">
        <v>19.559999999999999</v>
      </c>
      <c r="BV7" s="24" t="s">
        <v>102</v>
      </c>
      <c r="BW7" s="24" t="s">
        <v>102</v>
      </c>
      <c r="BX7" s="24">
        <v>38.270000000000003</v>
      </c>
      <c r="BY7" s="24">
        <v>37.520000000000003</v>
      </c>
      <c r="BZ7" s="24">
        <v>34.96</v>
      </c>
      <c r="CA7" s="24">
        <v>35.159999999999997</v>
      </c>
      <c r="CB7" s="24" t="s">
        <v>102</v>
      </c>
      <c r="CC7" s="24" t="s">
        <v>102</v>
      </c>
      <c r="CD7" s="24">
        <v>538.77</v>
      </c>
      <c r="CE7" s="24">
        <v>520.17999999999995</v>
      </c>
      <c r="CF7" s="24">
        <v>781.29</v>
      </c>
      <c r="CG7" s="24" t="s">
        <v>102</v>
      </c>
      <c r="CH7" s="24" t="s">
        <v>102</v>
      </c>
      <c r="CI7" s="24">
        <v>486.77</v>
      </c>
      <c r="CJ7" s="24">
        <v>502.1</v>
      </c>
      <c r="CK7" s="24">
        <v>539.07000000000005</v>
      </c>
      <c r="CL7" s="24">
        <v>534.98</v>
      </c>
      <c r="CM7" s="24" t="s">
        <v>102</v>
      </c>
      <c r="CN7" s="24" t="s">
        <v>102</v>
      </c>
      <c r="CO7" s="24">
        <v>64.290000000000006</v>
      </c>
      <c r="CP7" s="24">
        <v>64.290000000000006</v>
      </c>
      <c r="CQ7" s="24">
        <v>78.569999999999993</v>
      </c>
      <c r="CR7" s="24" t="s">
        <v>102</v>
      </c>
      <c r="CS7" s="24" t="s">
        <v>102</v>
      </c>
      <c r="CT7" s="24">
        <v>34.700000000000003</v>
      </c>
      <c r="CU7" s="24">
        <v>46.83</v>
      </c>
      <c r="CV7" s="24">
        <v>33.74</v>
      </c>
      <c r="CW7" s="24">
        <v>33.840000000000003</v>
      </c>
      <c r="CX7" s="24" t="s">
        <v>102</v>
      </c>
      <c r="CY7" s="24" t="s">
        <v>102</v>
      </c>
      <c r="CZ7" s="24">
        <v>100</v>
      </c>
      <c r="DA7" s="24">
        <v>100</v>
      </c>
      <c r="DB7" s="24">
        <v>100</v>
      </c>
      <c r="DC7" s="24" t="s">
        <v>102</v>
      </c>
      <c r="DD7" s="24" t="s">
        <v>102</v>
      </c>
      <c r="DE7" s="24">
        <v>90.04</v>
      </c>
      <c r="DF7" s="24">
        <v>90.58</v>
      </c>
      <c r="DG7" s="24">
        <v>90.11</v>
      </c>
      <c r="DH7" s="24">
        <v>89.98</v>
      </c>
      <c r="DI7" s="24" t="s">
        <v>102</v>
      </c>
      <c r="DJ7" s="24" t="s">
        <v>102</v>
      </c>
      <c r="DK7" s="24">
        <v>4.78</v>
      </c>
      <c r="DL7" s="24">
        <v>9.56</v>
      </c>
      <c r="DM7" s="24">
        <v>14.33</v>
      </c>
      <c r="DN7" s="24" t="s">
        <v>102</v>
      </c>
      <c r="DO7" s="24" t="s">
        <v>102</v>
      </c>
      <c r="DP7" s="24">
        <v>29.28</v>
      </c>
      <c r="DQ7" s="24">
        <v>32.380000000000003</v>
      </c>
      <c r="DR7" s="24">
        <v>35.24</v>
      </c>
      <c r="DS7" s="24">
        <v>34.79</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