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521\Desktop\★未処理案件★\R6.1.18【照会_2月2日（金）期限】公営企業に係る経営比較分析表（令和４年度決算）の分析等について\02各課回答\"/>
    </mc:Choice>
  </mc:AlternateContent>
  <workbookProtection workbookAlgorithmName="SHA-512" workbookHashValue="9wCugWN20dvzbW+ixfB9o+kwz5LzxJhPjx2XCy+GjSXvAJrFtZUy8wV43oLBCtsrteX9AFGFPvl3FvLVMDirgw==" workbookSaltValue="wjeRy001tMYglZ46mxUeo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<sst xmlns="http://schemas.openxmlformats.org/spreadsheetml/2006/main" count="289" uniqueCount="117">
  <si>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</si>
  <si>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</si>
  <si>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</si>
  <si>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</si>
  <si>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</si>
  <si>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</si>
  <si>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</si>
  <si>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</si>
  <si>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</si>
  <si>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</si>
  <si>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</si>
  <si>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</si>
  <si>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</si>
  <si>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</si>
  <si>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</si>
  <si>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</si>
  <si>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</si>
  <si>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</si>
  <si>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</si>
  <si>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</si>
  <si>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</si>
  <si>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</si>
  <si>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</si>
  <si>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</si>
  <si>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</si>
  <si>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</si>
  <si>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</si>
  <si>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</si>
  <si>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</si>
  <si>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</si>
  <si>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</si>
  <si>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</si>
  <si>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</si>
  <si>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</si>
  <si>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</si>
  <si>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</si>
  <si>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</si>
  <si>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</si>
  <si>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</si>
  <si>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</si>
  <si>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</si>
  <si>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</si>
  <si>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</si>
  <si>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</si>
  <si>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</si>
  <si>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</si>
  <si>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</si>
  <si>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</si>
  <si>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</si>
  <si>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</si>
  <si>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</si>
  <si>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</si>
  <si>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</si>
  <si>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</si>
  <si>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</si>
  <si>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</si>
  <si>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</si>
  <si>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</si>
  <si>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</si>
  <si>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</si>
  <si>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</si>
  <si>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</si>
  <si>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</si>
  <si>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</si>
  <si>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</si>
  <si>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</si>
  <si>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</si>
  <si>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</si>
  <si>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</si>
  <si>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</si>
  <si>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</si>
  <si>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</si>
  <si>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</si>
  <si>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</si>
  <si>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</si>
  <si>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</si>
  <si>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</si>
  <si>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</si>
  <si>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</si>
  <si>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</si>
  <si>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</si>
  <si>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</si>
  <si>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</si>
  <si>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</si>
  <si>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</si>
  <si>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</si>
  <si>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</si>
  <si>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</si>
  <si>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</si>
  <si>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</si>
  <si>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</si>
  <si>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</si>
  <si>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</si>
  <si>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</si>
  <si>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</si>
  <si>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</si>
  <si>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</si>
  <si>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</si>
  <si>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</si>
  <si>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</si>
  <si>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</si>
  <si>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</si>
  <si>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</si>
  <si>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</si>
  <si>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</si>
  <si>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</si>
  <si>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</si>
  <si>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</si>
  <si>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</si>
  <si>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</si>
  <si>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</si>
  <si>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</si>
  <si>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</si>
  <si>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</si>
  <si>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①経常収支比率：類似団体の平均値とほぼ同率であり100％を超えているが、一般会計からの補助金に頼っている状況で、純粋に健全な経営状態とは言えない。
③流動比率：類似団体並びに全国平均よりもかなり上回っているが、一般会計からの多額な繰入金が含まれているため、支払能力があるとは言えない。
⑤経費回収率：類似団体の平均値を下回っているが、公共下水道と同一の料金体系を採用しているため、使用料収入だけでは汚水処理に要する経費を回収することが困難な状況である。
⑥汚水処理原価：類似団体の平均値を下回っているが、設備の老朽化や物価上昇等により汚水処理費が増加しているため、維持管理費の抑制を行う必要がある。
⑦施設利用率：事業の特性上、浄化槽の規模が使用人数（水量）によって求めるものではなく、延床面積で決定されるため、実利用に対し、過大な整備となる傾向であり、十分な経費が回収できにくい。</t>
    <rPh sb="106" eb="108">
      <t>イッパン</t>
    </rPh>
    <rPh sb="108" eb="110">
      <t>カイケイ</t>
    </rPh>
    <rPh sb="113" eb="115">
      <t>タガク</t>
    </rPh>
    <rPh sb="116" eb="118">
      <t>クリイレ</t>
    </rPh>
    <rPh sb="118" eb="119">
      <t>キン</t>
    </rPh>
    <rPh sb="120" eb="121">
      <t>フク</t>
    </rPh>
    <rPh sb="129" eb="131">
      <t>シハラ</t>
    </rPh>
    <rPh sb="131" eb="133">
      <t>ノウリョク</t>
    </rPh>
    <rPh sb="138" eb="139">
      <t>イ</t>
    </rPh>
    <rPh sb="146" eb="148">
      <t>ケイヒ</t>
    </rPh>
    <rPh sb="148" eb="150">
      <t>カイシュウ</t>
    </rPh>
    <rPh sb="150" eb="151">
      <t>リツ</t>
    </rPh>
    <rPh sb="152" eb="156">
      <t>ルイジダンタイ</t>
    </rPh>
    <rPh sb="157" eb="160">
      <t>ヘイキンチ</t>
    </rPh>
    <rPh sb="161" eb="163">
      <t>シタマワ</t>
    </rPh>
    <rPh sb="169" eb="171">
      <t>コウキョウ</t>
    </rPh>
    <rPh sb="171" eb="174">
      <t>ゲスイドウ</t>
    </rPh>
    <rPh sb="175" eb="177">
      <t>ドウイツ</t>
    </rPh>
    <rPh sb="178" eb="180">
      <t>リョウキン</t>
    </rPh>
    <rPh sb="180" eb="182">
      <t>タイケイ</t>
    </rPh>
    <rPh sb="183" eb="185">
      <t>サイヨウ</t>
    </rPh>
    <rPh sb="192" eb="194">
      <t>シヨウ</t>
    </rPh>
    <rPh sb="194" eb="195">
      <t>リョウ</t>
    </rPh>
    <rPh sb="195" eb="197">
      <t>シュウニュウ</t>
    </rPh>
    <rPh sb="201" eb="203">
      <t>オスイ</t>
    </rPh>
    <rPh sb="203" eb="205">
      <t>ショリ</t>
    </rPh>
    <rPh sb="206" eb="207">
      <t>ヨウ</t>
    </rPh>
    <rPh sb="209" eb="211">
      <t>ケイヒ</t>
    </rPh>
    <rPh sb="212" eb="214">
      <t>カイシュウ</t>
    </rPh>
    <rPh sb="219" eb="221">
      <t>コンナン</t>
    </rPh>
    <rPh sb="222" eb="224">
      <t>ジョウキョウ</t>
    </rPh>
    <rPh sb="231" eb="233">
      <t>オスイ</t>
    </rPh>
    <rPh sb="233" eb="235">
      <t>ショリ</t>
    </rPh>
    <rPh sb="235" eb="237">
      <t>ゲンカ</t>
    </rPh>
    <rPh sb="238" eb="240">
      <t>ルイジ</t>
    </rPh>
    <rPh sb="240" eb="242">
      <t>ダンタイ</t>
    </rPh>
    <rPh sb="243" eb="246">
      <t>ヘイキンチ</t>
    </rPh>
    <rPh sb="247" eb="249">
      <t>シタマワ</t>
    </rPh>
    <rPh sb="255" eb="257">
      <t>セツビ</t>
    </rPh>
    <rPh sb="258" eb="261">
      <t>ロウキュウカ</t>
    </rPh>
    <rPh sb="262" eb="266">
      <t>ブッカジョウショウ</t>
    </rPh>
    <rPh sb="266" eb="267">
      <t>トウ</t>
    </rPh>
    <rPh sb="270" eb="274">
      <t>オスイショリ</t>
    </rPh>
    <rPh sb="274" eb="275">
      <t>ヒ</t>
    </rPh>
    <rPh sb="276" eb="278">
      <t>ゾウカ</t>
    </rPh>
    <rPh sb="285" eb="287">
      <t>イジ</t>
    </rPh>
    <rPh sb="287" eb="290">
      <t>カンリヒ</t>
    </rPh>
    <rPh sb="291" eb="293">
      <t>ヨクセイ</t>
    </rPh>
    <rPh sb="294" eb="295">
      <t>オコナ</t>
    </rPh>
    <rPh sb="296" eb="298">
      <t>ヒツヨウ</t>
    </rPh>
    <rPh sb="381" eb="383">
      <t>ジュウブン</t>
    </rPh>
    <phoneticPr fontId="4"/>
  </si>
  <si>
    <t>　平成16年度から開始した事業のため、現在は耐用年数の経過による浄化槽本体の更新は行っていない状況で、消耗品についてのみ、定期的更新を実施している状況である。</t>
    <phoneticPr fontId="4"/>
  </si>
  <si>
    <t>　浄化槽の規模は、「建築物の用途別による屎尿浄化槽の処理対象人員算定基準」によって床面積等により算定されるため、実利用に対し過大な整備となる傾向にあり、施設利用率が低くなるのが現状。
　経費回収率の向上についても取り組まねばならないが、事業の性質上、経費回収率の向上は困難な状況にある。
　浄化槽の維持管理に係る経費は設備の老朽化や物価上昇等により増加傾向にあり、使用料収入だけで安定した経営を行うことは困難な状況にあるため、引き続き一般会計からの繰入金が必要である。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</si>
</sst>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3B-422C-BF6A-9A65BDFB02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33B-422C-BF6A-9A65BDFB02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10.3</c:v>
                </c:pt>
                <c:pt idx="3">
                  <c:v>10.57</c:v>
                </c:pt>
                <c:pt idx="4">
                  <c:v>10.66</c:v>
                </c:pt>
              </c:numCache>
            </c:numRef>
          </c:val>
          <c:extLst>
            <c:ext xmlns:c16="http://schemas.microsoft.com/office/drawing/2014/chart" uri="{C3380CC4-5D6E-409C-BE32-E72D297353CC}">
              <c16:uniqueId val="{00000000-C8B8-496A-9080-B4DFCF5B46D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58.19</c:v>
                </c:pt>
                <c:pt idx="3">
                  <c:v>56.52</c:v>
                </c:pt>
                <c:pt idx="4">
                  <c:v>88.45</c:v>
                </c:pt>
              </c:numCache>
            </c:numRef>
          </c:val>
          <c:smooth val="0"/>
          <c:extLst>
            <c:ext xmlns:c16="http://schemas.microsoft.com/office/drawing/2014/chart" uri="{C3380CC4-5D6E-409C-BE32-E72D297353CC}">
              <c16:uniqueId val="{00000001-C8B8-496A-9080-B4DFCF5B46D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B555-4D9C-AE3F-314E5E7FA84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87.8</c:v>
                </c:pt>
                <c:pt idx="3">
                  <c:v>88.43</c:v>
                </c:pt>
                <c:pt idx="4">
                  <c:v>90.34</c:v>
                </c:pt>
              </c:numCache>
            </c:numRef>
          </c:val>
          <c:smooth val="0"/>
          <c:extLst>
            <c:ext xmlns:c16="http://schemas.microsoft.com/office/drawing/2014/chart" uri="{C3380CC4-5D6E-409C-BE32-E72D297353CC}">
              <c16:uniqueId val="{00000001-B555-4D9C-AE3F-314E5E7FA84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118.4</c:v>
                </c:pt>
                <c:pt idx="3">
                  <c:v>107.92</c:v>
                </c:pt>
                <c:pt idx="4">
                  <c:v>108.29</c:v>
                </c:pt>
              </c:numCache>
            </c:numRef>
          </c:val>
          <c:extLst>
            <c:ext xmlns:c16="http://schemas.microsoft.com/office/drawing/2014/chart" uri="{C3380CC4-5D6E-409C-BE32-E72D297353CC}">
              <c16:uniqueId val="{00000000-2833-4705-B9ED-3565F366343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99.03</c:v>
                </c:pt>
                <c:pt idx="3">
                  <c:v>100.41</c:v>
                </c:pt>
                <c:pt idx="4">
                  <c:v>100.17</c:v>
                </c:pt>
              </c:numCache>
            </c:numRef>
          </c:val>
          <c:smooth val="0"/>
          <c:extLst>
            <c:ext xmlns:c16="http://schemas.microsoft.com/office/drawing/2014/chart" uri="{C3380CC4-5D6E-409C-BE32-E72D297353CC}">
              <c16:uniqueId val="{00000001-2833-4705-B9ED-3565F366343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3.89</c:v>
                </c:pt>
                <c:pt idx="3">
                  <c:v>7.41</c:v>
                </c:pt>
                <c:pt idx="4">
                  <c:v>10.71</c:v>
                </c:pt>
              </c:numCache>
            </c:numRef>
          </c:val>
          <c:extLst>
            <c:ext xmlns:c16="http://schemas.microsoft.com/office/drawing/2014/chart" uri="{C3380CC4-5D6E-409C-BE32-E72D297353CC}">
              <c16:uniqueId val="{00000000-A1D1-44BC-8531-5D7B653BF58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15.74</c:v>
                </c:pt>
                <c:pt idx="3">
                  <c:v>21.02</c:v>
                </c:pt>
                <c:pt idx="4">
                  <c:v>24.31</c:v>
                </c:pt>
              </c:numCache>
            </c:numRef>
          </c:val>
          <c:smooth val="0"/>
          <c:extLst>
            <c:ext xmlns:c16="http://schemas.microsoft.com/office/drawing/2014/chart" uri="{C3380CC4-5D6E-409C-BE32-E72D297353CC}">
              <c16:uniqueId val="{00000001-A1D1-44BC-8531-5D7B653BF58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48-4367-888E-C04DED7484A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B48-4367-888E-C04DED7484A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D7E-4DDB-ABDE-7F1214D7FCF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74.239999999999995</c:v>
                </c:pt>
                <c:pt idx="3">
                  <c:v>83.92</c:v>
                </c:pt>
                <c:pt idx="4">
                  <c:v>89.31</c:v>
                </c:pt>
              </c:numCache>
            </c:numRef>
          </c:val>
          <c:smooth val="0"/>
          <c:extLst>
            <c:ext xmlns:c16="http://schemas.microsoft.com/office/drawing/2014/chart" uri="{C3380CC4-5D6E-409C-BE32-E72D297353CC}">
              <c16:uniqueId val="{00000001-BD7E-4DDB-ABDE-7F1214D7FCF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149.09</c:v>
                </c:pt>
                <c:pt idx="3">
                  <c:v>187.87</c:v>
                </c:pt>
                <c:pt idx="4">
                  <c:v>262.75</c:v>
                </c:pt>
              </c:numCache>
            </c:numRef>
          </c:val>
          <c:extLst>
            <c:ext xmlns:c16="http://schemas.microsoft.com/office/drawing/2014/chart" uri="{C3380CC4-5D6E-409C-BE32-E72D297353CC}">
              <c16:uniqueId val="{00000000-75E3-4D31-B473-965E0B9E9E6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100.47</c:v>
                </c:pt>
                <c:pt idx="3">
                  <c:v>122.71</c:v>
                </c:pt>
                <c:pt idx="4">
                  <c:v>138.19999999999999</c:v>
                </c:pt>
              </c:numCache>
            </c:numRef>
          </c:val>
          <c:smooth val="0"/>
          <c:extLst>
            <c:ext xmlns:c16="http://schemas.microsoft.com/office/drawing/2014/chart" uri="{C3380CC4-5D6E-409C-BE32-E72D297353CC}">
              <c16:uniqueId val="{00000001-75E3-4D31-B473-965E0B9E9E6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017-45F5-9DA8-2817E48AF49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294.27</c:v>
                </c:pt>
                <c:pt idx="3">
                  <c:v>294.08999999999997</c:v>
                </c:pt>
                <c:pt idx="4">
                  <c:v>294.08999999999997</c:v>
                </c:pt>
              </c:numCache>
            </c:numRef>
          </c:val>
          <c:smooth val="0"/>
          <c:extLst>
            <c:ext xmlns:c16="http://schemas.microsoft.com/office/drawing/2014/chart" uri="{C3380CC4-5D6E-409C-BE32-E72D297353CC}">
              <c16:uniqueId val="{00000001-7017-45F5-9DA8-2817E48AF49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55.83</c:v>
                </c:pt>
                <c:pt idx="3">
                  <c:v>48.11</c:v>
                </c:pt>
                <c:pt idx="4">
                  <c:v>48.74</c:v>
                </c:pt>
              </c:numCache>
            </c:numRef>
          </c:val>
          <c:extLst>
            <c:ext xmlns:c16="http://schemas.microsoft.com/office/drawing/2014/chart" uri="{C3380CC4-5D6E-409C-BE32-E72D297353CC}">
              <c16:uniqueId val="{00000000-2FF5-452A-8E7C-D7932A07E85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60.59</c:v>
                </c:pt>
                <c:pt idx="3">
                  <c:v>60</c:v>
                </c:pt>
                <c:pt idx="4">
                  <c:v>59.01</c:v>
                </c:pt>
              </c:numCache>
            </c:numRef>
          </c:val>
          <c:smooth val="0"/>
          <c:extLst>
            <c:ext xmlns:c16="http://schemas.microsoft.com/office/drawing/2014/chart" uri="{C3380CC4-5D6E-409C-BE32-E72D297353CC}">
              <c16:uniqueId val="{00000001-2FF5-452A-8E7C-D7932A07E85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208.39</c:v>
                </c:pt>
                <c:pt idx="3">
                  <c:v>239.45</c:v>
                </c:pt>
                <c:pt idx="4">
                  <c:v>234.88</c:v>
                </c:pt>
              </c:numCache>
            </c:numRef>
          </c:val>
          <c:extLst>
            <c:ext xmlns:c16="http://schemas.microsoft.com/office/drawing/2014/chart" uri="{C3380CC4-5D6E-409C-BE32-E72D297353CC}">
              <c16:uniqueId val="{00000000-F20C-4212-A669-B59BC2EC9D7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280.23</c:v>
                </c:pt>
                <c:pt idx="3">
                  <c:v>282.70999999999998</c:v>
                </c:pt>
                <c:pt idx="4">
                  <c:v>291.82</c:v>
                </c:pt>
              </c:numCache>
            </c:numRef>
          </c:val>
          <c:smooth val="0"/>
          <c:extLst>
            <c:ext xmlns:c16="http://schemas.microsoft.com/office/drawing/2014/chart" uri="{C3380CC4-5D6E-409C-BE32-E72D297353CC}">
              <c16:uniqueId val="{00000001-F20C-4212-A669-B59BC2EC9D7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白河市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58743</v>
      </c>
      <c r="AM8" s="46"/>
      <c r="AN8" s="46"/>
      <c r="AO8" s="46"/>
      <c r="AP8" s="46"/>
      <c r="AQ8" s="46"/>
      <c r="AR8" s="46"/>
      <c r="AS8" s="46"/>
      <c r="AT8" s="45">
        <f>データ!T6</f>
        <v>305.32</v>
      </c>
      <c r="AU8" s="45"/>
      <c r="AV8" s="45"/>
      <c r="AW8" s="45"/>
      <c r="AX8" s="45"/>
      <c r="AY8" s="45"/>
      <c r="AZ8" s="45"/>
      <c r="BA8" s="45"/>
      <c r="BB8" s="45">
        <f>データ!U6</f>
        <v>192.4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48.73</v>
      </c>
      <c r="J10" s="45"/>
      <c r="K10" s="45"/>
      <c r="L10" s="45"/>
      <c r="M10" s="45"/>
      <c r="N10" s="45"/>
      <c r="O10" s="45"/>
      <c r="P10" s="45">
        <f>データ!P6</f>
        <v>5.93</v>
      </c>
      <c r="Q10" s="45"/>
      <c r="R10" s="45"/>
      <c r="S10" s="45"/>
      <c r="T10" s="45"/>
      <c r="U10" s="45"/>
      <c r="V10" s="45"/>
      <c r="W10" s="45">
        <f>データ!Q6</f>
        <v>100</v>
      </c>
      <c r="X10" s="45"/>
      <c r="Y10" s="45"/>
      <c r="Z10" s="45"/>
      <c r="AA10" s="45"/>
      <c r="AB10" s="45"/>
      <c r="AC10" s="45"/>
      <c r="AD10" s="46">
        <f>データ!R6</f>
        <v>2838</v>
      </c>
      <c r="AE10" s="46"/>
      <c r="AF10" s="46"/>
      <c r="AG10" s="46"/>
      <c r="AH10" s="46"/>
      <c r="AI10" s="46"/>
      <c r="AJ10" s="46"/>
      <c r="AK10" s="2"/>
      <c r="AL10" s="46">
        <f>データ!V6</f>
        <v>3461</v>
      </c>
      <c r="AM10" s="46"/>
      <c r="AN10" s="46"/>
      <c r="AO10" s="46"/>
      <c r="AP10" s="46"/>
      <c r="AQ10" s="46"/>
      <c r="AR10" s="46"/>
      <c r="AS10" s="46"/>
      <c r="AT10" s="45">
        <f>データ!W6</f>
        <v>272.86</v>
      </c>
      <c r="AU10" s="45"/>
      <c r="AV10" s="45"/>
      <c r="AW10" s="45"/>
      <c r="AX10" s="45"/>
      <c r="AY10" s="45"/>
      <c r="AZ10" s="45"/>
      <c r="BA10" s="45"/>
      <c r="BB10" s="45">
        <f>データ!X6</f>
        <v>12.68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mWtDaAiVvSkf4tUUaZybWsvwYmiQnFIRiCg+3e9DZUTt+IX8AybnWUppsw2BDR7rtVM4/6vlyN65XN4b+p98OA==" saltValue="0f1KJ8hGQTEGxjeeulY1a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72052</v>
      </c>
      <c r="D6" s="19">
        <f t="shared" si="3"/>
        <v>46</v>
      </c>
      <c r="E6" s="19">
        <f t="shared" si="3"/>
        <v>18</v>
      </c>
      <c r="F6" s="19">
        <f t="shared" si="3"/>
        <v>0</v>
      </c>
      <c r="G6" s="19">
        <f t="shared" si="3"/>
        <v>0</v>
      </c>
      <c r="H6" s="19" t="str">
        <f t="shared" si="3"/>
        <v>福島県　白河市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48.73</v>
      </c>
      <c r="P6" s="20">
        <f t="shared" si="3"/>
        <v>5.93</v>
      </c>
      <c r="Q6" s="20">
        <f t="shared" si="3"/>
        <v>100</v>
      </c>
      <c r="R6" s="20">
        <f t="shared" si="3"/>
        <v>2838</v>
      </c>
      <c r="S6" s="20">
        <f t="shared" si="3"/>
        <v>58743</v>
      </c>
      <c r="T6" s="20">
        <f t="shared" si="3"/>
        <v>305.32</v>
      </c>
      <c r="U6" s="20">
        <f t="shared" si="3"/>
        <v>192.4</v>
      </c>
      <c r="V6" s="20">
        <f t="shared" si="3"/>
        <v>3461</v>
      </c>
      <c r="W6" s="20">
        <f t="shared" si="3"/>
        <v>272.86</v>
      </c>
      <c r="X6" s="20">
        <f t="shared" si="3"/>
        <v>12.68</v>
      </c>
      <c r="Y6" s="21" t="str">
        <f>IF(Y7="",NA(),Y7)</f>
        <v>-</v>
      </c>
      <c r="Z6" s="21" t="str">
        <f t="shared" ref="Z6:AH6" si="4">IF(Z7="",NA(),Z7)</f>
        <v>-</v>
      </c>
      <c r="AA6" s="21">
        <f t="shared" si="4"/>
        <v>118.4</v>
      </c>
      <c r="AB6" s="21">
        <f t="shared" si="4"/>
        <v>107.92</v>
      </c>
      <c r="AC6" s="21">
        <f t="shared" si="4"/>
        <v>108.29</v>
      </c>
      <c r="AD6" s="21" t="str">
        <f t="shared" si="4"/>
        <v>-</v>
      </c>
      <c r="AE6" s="21" t="str">
        <f t="shared" si="4"/>
        <v>-</v>
      </c>
      <c r="AF6" s="21">
        <f t="shared" si="4"/>
        <v>99.03</v>
      </c>
      <c r="AG6" s="21">
        <f t="shared" si="4"/>
        <v>100.41</v>
      </c>
      <c r="AH6" s="21">
        <f t="shared" si="4"/>
        <v>100.17</v>
      </c>
      <c r="AI6" s="20" t="str">
        <f>IF(AI7="","",IF(AI7="-","【-】","【"&amp;SUBSTITUTE(TEXT(AI7,"#,##0.00"),"-","△")&amp;"】"))</f>
        <v>【100.42】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74.239999999999995</v>
      </c>
      <c r="AR6" s="21">
        <f t="shared" si="5"/>
        <v>83.92</v>
      </c>
      <c r="AS6" s="21">
        <f t="shared" si="5"/>
        <v>89.31</v>
      </c>
      <c r="AT6" s="20" t="str">
        <f>IF(AT7="","",IF(AT7="-","【-】","【"&amp;SUBSTITUTE(TEXT(AT7,"#,##0.00"),"-","△")&amp;"】"))</f>
        <v>【82.66】</v>
      </c>
      <c r="AU6" s="21" t="str">
        <f>IF(AU7="",NA(),AU7)</f>
        <v>-</v>
      </c>
      <c r="AV6" s="21" t="str">
        <f t="shared" ref="AV6:BD6" si="6">IF(AV7="",NA(),AV7)</f>
        <v>-</v>
      </c>
      <c r="AW6" s="21">
        <f t="shared" si="6"/>
        <v>149.09</v>
      </c>
      <c r="AX6" s="21">
        <f t="shared" si="6"/>
        <v>187.87</v>
      </c>
      <c r="AY6" s="21">
        <f t="shared" si="6"/>
        <v>262.75</v>
      </c>
      <c r="AZ6" s="21" t="str">
        <f t="shared" si="6"/>
        <v>-</v>
      </c>
      <c r="BA6" s="21" t="str">
        <f t="shared" si="6"/>
        <v>-</v>
      </c>
      <c r="BB6" s="21">
        <f t="shared" si="6"/>
        <v>100.47</v>
      </c>
      <c r="BC6" s="21">
        <f t="shared" si="6"/>
        <v>122.71</v>
      </c>
      <c r="BD6" s="21">
        <f t="shared" si="6"/>
        <v>138.19999999999999</v>
      </c>
      <c r="BE6" s="20" t="str">
        <f>IF(BE7="","",IF(BE7="-","【-】","【"&amp;SUBSTITUTE(TEXT(BE7,"#,##0.00"),"-","△")&amp;"】"))</f>
        <v>【140.15】</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294.27</v>
      </c>
      <c r="BN6" s="21">
        <f t="shared" si="7"/>
        <v>294.08999999999997</v>
      </c>
      <c r="BO6" s="21">
        <f t="shared" si="7"/>
        <v>294.08999999999997</v>
      </c>
      <c r="BP6" s="20" t="str">
        <f>IF(BP7="","",IF(BP7="-","【-】","【"&amp;SUBSTITUTE(TEXT(BP7,"#,##0.00"),"-","△")&amp;"】"))</f>
        <v>【307.39】</v>
      </c>
      <c r="BQ6" s="21" t="str">
        <f>IF(BQ7="",NA(),BQ7)</f>
        <v>-</v>
      </c>
      <c r="BR6" s="21" t="str">
        <f t="shared" ref="BR6:BZ6" si="8">IF(BR7="",NA(),BR7)</f>
        <v>-</v>
      </c>
      <c r="BS6" s="21">
        <f t="shared" si="8"/>
        <v>55.83</v>
      </c>
      <c r="BT6" s="21">
        <f t="shared" si="8"/>
        <v>48.11</v>
      </c>
      <c r="BU6" s="21">
        <f t="shared" si="8"/>
        <v>48.74</v>
      </c>
      <c r="BV6" s="21" t="str">
        <f t="shared" si="8"/>
        <v>-</v>
      </c>
      <c r="BW6" s="21" t="str">
        <f t="shared" si="8"/>
        <v>-</v>
      </c>
      <c r="BX6" s="21">
        <f t="shared" si="8"/>
        <v>60.59</v>
      </c>
      <c r="BY6" s="21">
        <f t="shared" si="8"/>
        <v>60</v>
      </c>
      <c r="BZ6" s="21">
        <f t="shared" si="8"/>
        <v>59.01</v>
      </c>
      <c r="CA6" s="20" t="str">
        <f>IF(CA7="","",IF(CA7="-","【-】","【"&amp;SUBSTITUTE(TEXT(CA7,"#,##0.00"),"-","△")&amp;"】"))</f>
        <v>【57.03】</v>
      </c>
      <c r="CB6" s="21" t="str">
        <f>IF(CB7="",NA(),CB7)</f>
        <v>-</v>
      </c>
      <c r="CC6" s="21" t="str">
        <f t="shared" ref="CC6:CK6" si="9">IF(CC7="",NA(),CC7)</f>
        <v>-</v>
      </c>
      <c r="CD6" s="21">
        <f t="shared" si="9"/>
        <v>208.39</v>
      </c>
      <c r="CE6" s="21">
        <f t="shared" si="9"/>
        <v>239.45</v>
      </c>
      <c r="CF6" s="21">
        <f t="shared" si="9"/>
        <v>234.88</v>
      </c>
      <c r="CG6" s="21" t="str">
        <f t="shared" si="9"/>
        <v>-</v>
      </c>
      <c r="CH6" s="21" t="str">
        <f t="shared" si="9"/>
        <v>-</v>
      </c>
      <c r="CI6" s="21">
        <f t="shared" si="9"/>
        <v>280.23</v>
      </c>
      <c r="CJ6" s="21">
        <f t="shared" si="9"/>
        <v>282.70999999999998</v>
      </c>
      <c r="CK6" s="21">
        <f t="shared" si="9"/>
        <v>291.82</v>
      </c>
      <c r="CL6" s="20" t="str">
        <f>IF(CL7="","",IF(CL7="-","【-】","【"&amp;SUBSTITUTE(TEXT(CL7,"#,##0.00"),"-","△")&amp;"】"))</f>
        <v>【294.83】</v>
      </c>
      <c r="CM6" s="21" t="str">
        <f>IF(CM7="",NA(),CM7)</f>
        <v>-</v>
      </c>
      <c r="CN6" s="21" t="str">
        <f t="shared" ref="CN6:CV6" si="10">IF(CN7="",NA(),CN7)</f>
        <v>-</v>
      </c>
      <c r="CO6" s="21">
        <f t="shared" si="10"/>
        <v>10.3</v>
      </c>
      <c r="CP6" s="21">
        <f t="shared" si="10"/>
        <v>10.57</v>
      </c>
      <c r="CQ6" s="21">
        <f t="shared" si="10"/>
        <v>10.66</v>
      </c>
      <c r="CR6" s="21" t="str">
        <f t="shared" si="10"/>
        <v>-</v>
      </c>
      <c r="CS6" s="21" t="str">
        <f t="shared" si="10"/>
        <v>-</v>
      </c>
      <c r="CT6" s="21">
        <f t="shared" si="10"/>
        <v>58.19</v>
      </c>
      <c r="CU6" s="21">
        <f t="shared" si="10"/>
        <v>56.52</v>
      </c>
      <c r="CV6" s="21">
        <f t="shared" si="10"/>
        <v>88.45</v>
      </c>
      <c r="CW6" s="20" t="str">
        <f>IF(CW7="","",IF(CW7="-","【-】","【"&amp;SUBSTITUTE(TEXT(CW7,"#,##0.00"),"-","△")&amp;"】"))</f>
        <v>【84.27】</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87.8</v>
      </c>
      <c r="DF6" s="21">
        <f t="shared" si="11"/>
        <v>88.43</v>
      </c>
      <c r="DG6" s="21">
        <f t="shared" si="11"/>
        <v>90.34</v>
      </c>
      <c r="DH6" s="20" t="str">
        <f>IF(DH7="","",IF(DH7="-","【-】","【"&amp;SUBSTITUTE(TEXT(DH7,"#,##0.00"),"-","△")&amp;"】"))</f>
        <v>【86.02】</v>
      </c>
      <c r="DI6" s="21" t="str">
        <f>IF(DI7="",NA(),DI7)</f>
        <v>-</v>
      </c>
      <c r="DJ6" s="21" t="str">
        <f t="shared" ref="DJ6:DR6" si="12">IF(DJ7="",NA(),DJ7)</f>
        <v>-</v>
      </c>
      <c r="DK6" s="21">
        <f t="shared" si="12"/>
        <v>3.89</v>
      </c>
      <c r="DL6" s="21">
        <f t="shared" si="12"/>
        <v>7.41</v>
      </c>
      <c r="DM6" s="21">
        <f t="shared" si="12"/>
        <v>10.71</v>
      </c>
      <c r="DN6" s="21" t="str">
        <f t="shared" si="12"/>
        <v>-</v>
      </c>
      <c r="DO6" s="21" t="str">
        <f t="shared" si="12"/>
        <v>-</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72052</v>
      </c>
      <c r="D7" s="23">
        <v>46</v>
      </c>
      <c r="E7" s="23">
        <v>18</v>
      </c>
      <c r="F7" s="23">
        <v>0</v>
      </c>
      <c r="G7" s="23">
        <v>0</v>
      </c>
      <c r="H7" s="23" t="s">
        <v>96</v>
      </c>
      <c r="I7" s="23" t="s">
        <v>97</v>
      </c>
      <c r="J7" s="23" t="s">
        <v>98</v>
      </c>
      <c r="K7" s="23" t="s">
        <v>99</v>
      </c>
      <c r="L7" s="23" t="s">
        <v>100</v>
      </c>
      <c r="M7" s="23" t="s">
        <v>101</v>
      </c>
      <c r="N7" s="24" t="s">
        <v>102</v>
      </c>
      <c r="O7" s="24">
        <v>48.73</v>
      </c>
      <c r="P7" s="24">
        <v>5.93</v>
      </c>
      <c r="Q7" s="24">
        <v>100</v>
      </c>
      <c r="R7" s="24">
        <v>2838</v>
      </c>
      <c r="S7" s="24">
        <v>58743</v>
      </c>
      <c r="T7" s="24">
        <v>305.32</v>
      </c>
      <c r="U7" s="24">
        <v>192.4</v>
      </c>
      <c r="V7" s="24">
        <v>3461</v>
      </c>
      <c r="W7" s="24">
        <v>272.86</v>
      </c>
      <c r="X7" s="24">
        <v>12.68</v>
      </c>
      <c r="Y7" s="24" t="s">
        <v>102</v>
      </c>
      <c r="Z7" s="24" t="s">
        <v>102</v>
      </c>
      <c r="AA7" s="24">
        <v>118.4</v>
      </c>
      <c r="AB7" s="24">
        <v>107.92</v>
      </c>
      <c r="AC7" s="24">
        <v>108.29</v>
      </c>
      <c r="AD7" s="24" t="s">
        <v>102</v>
      </c>
      <c r="AE7" s="24" t="s">
        <v>102</v>
      </c>
      <c r="AF7" s="24">
        <v>99.03</v>
      </c>
      <c r="AG7" s="24">
        <v>100.41</v>
      </c>
      <c r="AH7" s="24">
        <v>100.17</v>
      </c>
      <c r="AI7" s="24">
        <v>100.42</v>
      </c>
      <c r="AJ7" s="24" t="s">
        <v>102</v>
      </c>
      <c r="AK7" s="24" t="s">
        <v>102</v>
      </c>
      <c r="AL7" s="24">
        <v>0</v>
      </c>
      <c r="AM7" s="24">
        <v>0</v>
      </c>
      <c r="AN7" s="24">
        <v>0</v>
      </c>
      <c r="AO7" s="24" t="s">
        <v>102</v>
      </c>
      <c r="AP7" s="24" t="s">
        <v>102</v>
      </c>
      <c r="AQ7" s="24">
        <v>74.239999999999995</v>
      </c>
      <c r="AR7" s="24">
        <v>83.92</v>
      </c>
      <c r="AS7" s="24">
        <v>89.31</v>
      </c>
      <c r="AT7" s="24">
        <v>82.66</v>
      </c>
      <c r="AU7" s="24" t="s">
        <v>102</v>
      </c>
      <c r="AV7" s="24" t="s">
        <v>102</v>
      </c>
      <c r="AW7" s="24">
        <v>149.09</v>
      </c>
      <c r="AX7" s="24">
        <v>187.87</v>
      </c>
      <c r="AY7" s="24">
        <v>262.75</v>
      </c>
      <c r="AZ7" s="24" t="s">
        <v>102</v>
      </c>
      <c r="BA7" s="24" t="s">
        <v>102</v>
      </c>
      <c r="BB7" s="24">
        <v>100.47</v>
      </c>
      <c r="BC7" s="24">
        <v>122.71</v>
      </c>
      <c r="BD7" s="24">
        <v>138.19999999999999</v>
      </c>
      <c r="BE7" s="24">
        <v>140.15</v>
      </c>
      <c r="BF7" s="24" t="s">
        <v>102</v>
      </c>
      <c r="BG7" s="24" t="s">
        <v>102</v>
      </c>
      <c r="BH7" s="24">
        <v>0</v>
      </c>
      <c r="BI7" s="24">
        <v>0</v>
      </c>
      <c r="BJ7" s="24">
        <v>0</v>
      </c>
      <c r="BK7" s="24" t="s">
        <v>102</v>
      </c>
      <c r="BL7" s="24" t="s">
        <v>102</v>
      </c>
      <c r="BM7" s="24">
        <v>294.27</v>
      </c>
      <c r="BN7" s="24">
        <v>294.08999999999997</v>
      </c>
      <c r="BO7" s="24">
        <v>294.08999999999997</v>
      </c>
      <c r="BP7" s="24">
        <v>307.39</v>
      </c>
      <c r="BQ7" s="24" t="s">
        <v>102</v>
      </c>
      <c r="BR7" s="24" t="s">
        <v>102</v>
      </c>
      <c r="BS7" s="24">
        <v>55.83</v>
      </c>
      <c r="BT7" s="24">
        <v>48.11</v>
      </c>
      <c r="BU7" s="24">
        <v>48.74</v>
      </c>
      <c r="BV7" s="24" t="s">
        <v>102</v>
      </c>
      <c r="BW7" s="24" t="s">
        <v>102</v>
      </c>
      <c r="BX7" s="24">
        <v>60.59</v>
      </c>
      <c r="BY7" s="24">
        <v>60</v>
      </c>
      <c r="BZ7" s="24">
        <v>59.01</v>
      </c>
      <c r="CA7" s="24">
        <v>57.03</v>
      </c>
      <c r="CB7" s="24" t="s">
        <v>102</v>
      </c>
      <c r="CC7" s="24" t="s">
        <v>102</v>
      </c>
      <c r="CD7" s="24">
        <v>208.39</v>
      </c>
      <c r="CE7" s="24">
        <v>239.45</v>
      </c>
      <c r="CF7" s="24">
        <v>234.88</v>
      </c>
      <c r="CG7" s="24" t="s">
        <v>102</v>
      </c>
      <c r="CH7" s="24" t="s">
        <v>102</v>
      </c>
      <c r="CI7" s="24">
        <v>280.23</v>
      </c>
      <c r="CJ7" s="24">
        <v>282.70999999999998</v>
      </c>
      <c r="CK7" s="24">
        <v>291.82</v>
      </c>
      <c r="CL7" s="24">
        <v>294.83</v>
      </c>
      <c r="CM7" s="24" t="s">
        <v>102</v>
      </c>
      <c r="CN7" s="24" t="s">
        <v>102</v>
      </c>
      <c r="CO7" s="24">
        <v>10.3</v>
      </c>
      <c r="CP7" s="24">
        <v>10.57</v>
      </c>
      <c r="CQ7" s="24">
        <v>10.66</v>
      </c>
      <c r="CR7" s="24" t="s">
        <v>102</v>
      </c>
      <c r="CS7" s="24" t="s">
        <v>102</v>
      </c>
      <c r="CT7" s="24">
        <v>58.19</v>
      </c>
      <c r="CU7" s="24">
        <v>56.52</v>
      </c>
      <c r="CV7" s="24">
        <v>88.45</v>
      </c>
      <c r="CW7" s="24">
        <v>84.27</v>
      </c>
      <c r="CX7" s="24" t="s">
        <v>102</v>
      </c>
      <c r="CY7" s="24" t="s">
        <v>102</v>
      </c>
      <c r="CZ7" s="24">
        <v>100</v>
      </c>
      <c r="DA7" s="24">
        <v>100</v>
      </c>
      <c r="DB7" s="24">
        <v>100</v>
      </c>
      <c r="DC7" s="24" t="s">
        <v>102</v>
      </c>
      <c r="DD7" s="24" t="s">
        <v>102</v>
      </c>
      <c r="DE7" s="24">
        <v>87.8</v>
      </c>
      <c r="DF7" s="24">
        <v>88.43</v>
      </c>
      <c r="DG7" s="24">
        <v>90.34</v>
      </c>
      <c r="DH7" s="24">
        <v>86.02</v>
      </c>
      <c r="DI7" s="24" t="s">
        <v>102</v>
      </c>
      <c r="DJ7" s="24" t="s">
        <v>102</v>
      </c>
      <c r="DK7" s="24">
        <v>3.89</v>
      </c>
      <c r="DL7" s="24">
        <v>7.41</v>
      </c>
      <c r="DM7" s="24">
        <v>10.71</v>
      </c>
      <c r="DN7" s="24" t="s">
        <v>102</v>
      </c>
      <c r="DO7" s="24" t="s">
        <v>102</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2024-01-26T11:42:13Z</cp:lastPrinted>
  <dcterms:created xsi:type="dcterms:W3CDTF">2023-12-12T01:07:12Z</dcterms:created>
  <dcterms:modified xsi:type="dcterms:W3CDTF">2024-01-29T11:48:10Z</dcterms:modified>
  <cp:category/>
</cp:coreProperties>
</file>