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5佐藤フォルダ\03_照会回答\20240202〆【県】公営企業に係る経営比較分析表（令和４年度決算）\05_県回答\"/>
    </mc:Choice>
  </mc:AlternateContent>
  <workbookProtection workbookAlgorithmName="SHA-512" workbookHashValue="jH3p/X63DT9STmD1761ehjiIgpnI72ZzVUerQIF64IlrAkFWbHalQSYWLdXHbGMMETJLK/bvkMojNwa4awxOVg==" workbookSaltValue="K96dDbgkburJBF6ahG+6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Q6" i="5"/>
  <c r="W10" i="4" s="1"/>
  <c r="P6" i="5"/>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D10" i="4"/>
  <c r="P10" i="4"/>
  <c r="BB8" i="4"/>
  <c r="AL8" i="4"/>
  <c r="AD8" i="4"/>
  <c r="W8" i="4"/>
  <c r="P8" i="4"/>
  <c r="B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<sst xmlns="http://schemas.openxmlformats.org/spreadsheetml/2006/main" count="231" uniqueCount="117">
  <si>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</si>
  <si>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</si>
  <si>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</si>
  <si>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</si>
  <si>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</si>
  <si>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</si>
  <si>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</si>
  <si>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</si>
  <si>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</si>
  <si>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</si>
  <si>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</si>
  <si>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</si>
  <si>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</si>
  <si>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</si>
  <si>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</si>
  <si>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</si>
  <si>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</si>
  <si>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</si>
  <si>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</si>
  <si>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</si>
  <si>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</si>
  <si>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</si>
  <si>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</si>
  <si>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</si>
  <si>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</si>
  <si>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</si>
  <si>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</si>
  <si>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</si>
  <si>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</si>
  <si>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</si>
  <si>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</si>
  <si>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</si>
  <si>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</si>
  <si>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</si>
  <si>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</si>
  <si>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</si>
  <si>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</si>
  <si>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</si>
  <si>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</si>
  <si>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</si>
  <si>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</si>
  <si>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</si>
  <si>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</si>
  <si>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</si>
  <si>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</si>
  <si>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</si>
  <si>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</si>
  <si>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</si>
  <si>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</si>
  <si>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</si>
  <si>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</si>
  <si>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</si>
  <si>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</si>
  <si>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</si>
  <si>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</si>
  <si>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</si>
  <si>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</si>
  <si>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</si>
  <si>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</si>
  <si>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</si>
  <si>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</si>
  <si>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</si>
  <si>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</si>
  <si>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</si>
  <si>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</si>
  <si>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</si>
  <si>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</si>
  <si>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</si>
  <si>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</si>
  <si>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</si>
  <si>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</si>
  <si>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</si>
  <si>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</si>
  <si>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</si>
  <si>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</si>
  <si>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</si>
  <si>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</si>
  <si>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</si>
  <si>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</si>
  <si>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</si>
  <si>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</si>
  <si>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</si>
  <si>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</si>
  <si>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</si>
  <si>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</si>
  <si>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</si>
  <si>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</si>
  <si>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</si>
  <si>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</si>
  <si>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</si>
  <si>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</si>
  <si>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</si>
  <si>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</si>
  <si>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</si>
  <si>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</si>
  <si>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</si>
  <si>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</si>
  <si>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</si>
  <si>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</si>
  <si>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</si>
  <si>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</si>
  <si>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</si>
  <si>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</si>
  <si>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</si>
  <si>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</si>
  <si>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</si>
  <si>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</si>
  <si>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</si>
  <si>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</si>
  <si>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</si>
  <si>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</si>
  <si>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</si>
  <si>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</si>
  <si>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</si>
  <si>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①経常収支比率、②累積欠損金比率、③流動比率
　経常収支比率は、一般会計の繰入により100％で推移している。不足分を一般会計繰入金によって補填しているため、流動比率は低い水準である。なお、欠損金は生じていない。
④企業債残高対事業規模比率
　企業債残高と一般会計の負担額が同額のため、比率は0%である。
⑤経費回収率
　汚水処理サービスを市内同一の使用料体系としており、この使用料水準では、維持管理費を使用料収入で賄うことができないため、経費回収率は100%に満たないが、類似団体と比べるとやや上回る水準にある。
⑥汚水処理原価
　汚水処理費は微増、有収水量は微減したため、汚水処理原価は増加した。類似団体と比べると低い水準にある。
⑦施設利用率、⑧水洗化率
　類似団体と比べ施設利用率が低い水準にあるが、これは水洗化率が類似団体と比べて低いためだと考えられる。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54" eb="56">
      <t>フソク</t>
    </rPh>
    <rPh sb="56" eb="57">
      <t>フン</t>
    </rPh>
    <rPh sb="58" eb="65">
      <t>イッパンカイケイクリイレキン</t>
    </rPh>
    <rPh sb="69" eb="71">
      <t>ホテン</t>
    </rPh>
    <rPh sb="78" eb="82">
      <t>リュウドウヒリツ</t>
    </rPh>
    <rPh sb="83" eb="84">
      <t>ヒク</t>
    </rPh>
    <rPh sb="85" eb="87">
      <t>スイジュン</t>
    </rPh>
    <rPh sb="127" eb="131">
      <t>イッパンカイケイ</t>
    </rPh>
    <rPh sb="132" eb="135">
      <t>フタンガク</t>
    </rPh>
    <rPh sb="136" eb="138">
      <t>ドウガク</t>
    </rPh>
    <rPh sb="142" eb="144">
      <t>ヒリツ</t>
    </rPh>
    <rPh sb="247" eb="249">
      <t>ウワマワ</t>
    </rPh>
    <rPh sb="250" eb="252">
      <t>スイジュン</t>
    </rPh>
    <rPh sb="272" eb="274">
      <t>ビゾウ</t>
    </rPh>
    <rPh sb="275" eb="279">
      <t>ユウシュウスイリョウ</t>
    </rPh>
    <rPh sb="280" eb="282">
      <t>ビゲン</t>
    </rPh>
    <rPh sb="287" eb="289">
      <t>オスイ</t>
    </rPh>
    <rPh sb="294" eb="296">
      <t>ゾウカ</t>
    </rPh>
    <phoneticPr fontId="4"/>
  </si>
  <si>
    <t>①有形固定資産減価償却率
　更新費用よりも減価償却費の額が上回るため、増加傾向であり、類似団体と比べると高い水準である。
②管渠老朽化率、③管渠改善率
　類似団体と同様、法定耐用年数を超えた管渠はなく、管渠改善も突発的な修繕等への対応である。
　今後の更新需要に備え、適時、適切な調査等を行っていく必要がある。</t>
    <rPh sb="14" eb="16">
      <t>コウシン</t>
    </rPh>
    <rPh sb="16" eb="18">
      <t>ヒヨウ</t>
    </rPh>
    <rPh sb="21" eb="26">
      <t>ゲンカショウキャクヒ</t>
    </rPh>
    <rPh sb="27" eb="28">
      <t>ガク</t>
    </rPh>
    <rPh sb="29" eb="31">
      <t>ウワマワ</t>
    </rPh>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</si>
  <si>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特に、水洗化率が70％台と低いことから、人口減少や高齢化の進行が早い当該地区の実情に配慮したきめ細やかな普及啓発活動が必要となる。
　また、管渠を含めた資産の老朽化度合は低い状態ではあるが、今後は、予防保全の観点から状態を適時調査・確認し、計画的な修繕を行うとともに、施設の長寿命化や公共下水道への接続替え等の計画により、改築更新費及び維持管理費の削減を図っていく必要がある。</t>
    <rPh sb="136" eb="137">
      <t>ダイ</t>
    </rPh>
    <rPh sb="220" eb="22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</si>
</sst>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0.04</c:v>
                </c:pt>
                <c:pt idx="2">
                  <c:v>0.04</c:v>
                </c:pt>
                <c:pt idx="3">
                  <c:v>0.03</c:v>
                </c:pt>
                <c:pt idx="4">
                  <c:v>0.13</c:v>
                </c:pt>
              </c:numCache>
            </c:numRef>
          </c:val>
          <c:extLst>
            <c:ext xmlns:c16="http://schemas.microsoft.com/office/drawing/2014/chart" uri="{C3380CC4-5D6E-409C-BE32-E72D297353CC}">
              <c16:uniqueId val="{00000000-A024-4212-8551-B8D43B53F6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024-4212-8551-B8D43B53F6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46.17</c:v>
                </c:pt>
                <c:pt idx="1">
                  <c:v>39.19</c:v>
                </c:pt>
                <c:pt idx="2">
                  <c:v>34.11</c:v>
                </c:pt>
                <c:pt idx="3">
                  <c:v>45.6</c:v>
                </c:pt>
                <c:pt idx="4">
                  <c:v>45.27</c:v>
                </c:pt>
              </c:numCache>
            </c:numRef>
          </c:val>
          <c:extLst>
            <c:ext xmlns:c16="http://schemas.microsoft.com/office/drawing/2014/chart" uri="{C3380CC4-5D6E-409C-BE32-E72D297353CC}">
              <c16:uniqueId val="{00000000-E4C2-4B20-BF58-40133E93DF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E4C2-4B20-BF58-40133E93DF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73.3</c:v>
                </c:pt>
                <c:pt idx="1">
                  <c:v>73.38</c:v>
                </c:pt>
                <c:pt idx="2">
                  <c:v>73.38</c:v>
                </c:pt>
                <c:pt idx="3">
                  <c:v>73.38</c:v>
                </c:pt>
                <c:pt idx="4">
                  <c:v>73.760000000000005</c:v>
                </c:pt>
              </c:numCache>
            </c:numRef>
          </c:val>
          <c:extLst>
            <c:ext xmlns:c16="http://schemas.microsoft.com/office/drawing/2014/chart" uri="{C3380CC4-5D6E-409C-BE32-E72D297353CC}">
              <c16:uniqueId val="{00000000-6089-4AA7-9BFF-515B03B3D4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089-4AA7-9BFF-515B03B3D4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100.7</c:v>
                </c:pt>
                <c:pt idx="1">
                  <c:v>103.42</c:v>
                </c:pt>
                <c:pt idx="2">
                  <c:v>104.72</c:v>
                </c:pt>
                <c:pt idx="3">
                  <c:v>99.78</c:v>
                </c:pt>
                <c:pt idx="4">
                  <c:v>100.03</c:v>
                </c:pt>
              </c:numCache>
            </c:numRef>
          </c:val>
          <c:extLst>
            <c:ext xmlns:c16="http://schemas.microsoft.com/office/drawing/2014/chart" uri="{C3380CC4-5D6E-409C-BE32-E72D297353CC}">
              <c16:uniqueId val="{00000000-F5F4-4A6D-AF62-D94BC16FC5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F5F4-4A6D-AF62-D94BC16FC5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30.41</c:v>
                </c:pt>
                <c:pt idx="1">
                  <c:v>32.69</c:v>
                </c:pt>
                <c:pt idx="2">
                  <c:v>34.25</c:v>
                </c:pt>
                <c:pt idx="3">
                  <c:v>36.03</c:v>
                </c:pt>
                <c:pt idx="4">
                  <c:v>37.380000000000003</c:v>
                </c:pt>
              </c:numCache>
            </c:numRef>
          </c:val>
          <c:extLst>
            <c:ext xmlns:c16="http://schemas.microsoft.com/office/drawing/2014/chart" uri="{C3380CC4-5D6E-409C-BE32-E72D297353CC}">
              <c16:uniqueId val="{00000000-1599-4638-A069-5819D26291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1599-4638-A069-5819D26291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D2-4BD2-8FA0-C39C6C1E57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6D2-4BD2-8FA0-C39C6C1E57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4C-46BE-9572-BB46F858CF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B04C-46BE-9572-BB46F858CF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30.74</c:v>
                </c:pt>
                <c:pt idx="1">
                  <c:v>38.4</c:v>
                </c:pt>
                <c:pt idx="2">
                  <c:v>23.58</c:v>
                </c:pt>
                <c:pt idx="3">
                  <c:v>64.849999999999994</c:v>
                </c:pt>
                <c:pt idx="4">
                  <c:v>33.04</c:v>
                </c:pt>
              </c:numCache>
            </c:numRef>
          </c:val>
          <c:extLst>
            <c:ext xmlns:c16="http://schemas.microsoft.com/office/drawing/2014/chart" uri="{C3380CC4-5D6E-409C-BE32-E72D297353CC}">
              <c16:uniqueId val="{00000000-548D-487B-B3BF-39ED6B6311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548D-487B-B3BF-39ED6B6311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2787.12</c:v>
                </c:pt>
                <c:pt idx="2">
                  <c:v>3064.99</c:v>
                </c:pt>
                <c:pt idx="3" formatCode="#,##0.00;&quot;△&quot;#,##0.00">
                  <c:v>0</c:v>
                </c:pt>
                <c:pt idx="4" formatCode="#,##0.00;&quot;△&quot;#,##0.00">
                  <c:v>0</c:v>
                </c:pt>
              </c:numCache>
            </c:numRef>
          </c:val>
          <c:extLst>
            <c:ext xmlns:c16="http://schemas.microsoft.com/office/drawing/2014/chart" uri="{C3380CC4-5D6E-409C-BE32-E72D297353CC}">
              <c16:uniqueId val="{00000000-6AEB-41FB-B9DE-2772842723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AEB-41FB-B9DE-2772842723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71.61</c:v>
                </c:pt>
                <c:pt idx="1">
                  <c:v>73.52</c:v>
                </c:pt>
                <c:pt idx="2">
                  <c:v>66.510000000000005</c:v>
                </c:pt>
                <c:pt idx="3">
                  <c:v>69.23</c:v>
                </c:pt>
                <c:pt idx="4">
                  <c:v>65.430000000000007</c:v>
                </c:pt>
              </c:numCache>
            </c:numRef>
          </c:val>
          <c:extLst>
            <c:ext xmlns:c16="http://schemas.microsoft.com/office/drawing/2014/chart" uri="{C3380CC4-5D6E-409C-BE32-E72D297353CC}">
              <c16:uniqueId val="{00000000-1C36-4542-A9C8-07B8DC945B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C36-4542-A9C8-07B8DC945B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224.39</c:v>
                </c:pt>
                <c:pt idx="1">
                  <c:v>217.62</c:v>
                </c:pt>
                <c:pt idx="2">
                  <c:v>239.86</c:v>
                </c:pt>
                <c:pt idx="3">
                  <c:v>230.85</c:v>
                </c:pt>
                <c:pt idx="4">
                  <c:v>243.78</c:v>
                </c:pt>
              </c:numCache>
            </c:numRef>
          </c:val>
          <c:extLst>
            <c:ext xmlns:c16="http://schemas.microsoft.com/office/drawing/2014/chart" uri="{C3380CC4-5D6E-409C-BE32-E72D297353CC}">
              <c16:uniqueId val="{00000000-1C20-4ED1-8A65-68EECB02A3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1C20-4ED1-8A65-68EECB02A3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87" zoomScaleNormal="87"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郡山市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51">
        <f>データ!S6</f>
        <v>317486</v>
      </c>
      <c r="AM8" s="51"/>
      <c r="AN8" s="51"/>
      <c r="AO8" s="51"/>
      <c r="AP8" s="51"/>
      <c r="AQ8" s="51"/>
      <c r="AR8" s="51"/>
      <c r="AS8" s="51"/>
      <c r="AT8" s="45">
        <f>データ!T6</f>
        <v>757.2</v>
      </c>
      <c r="AU8" s="45"/>
      <c r="AV8" s="45"/>
      <c r="AW8" s="45"/>
      <c r="AX8" s="45"/>
      <c r="AY8" s="45"/>
      <c r="AZ8" s="45"/>
      <c r="BA8" s="45"/>
      <c r="BB8" s="45">
        <f>データ!U6</f>
        <v>419.29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5" t="str">
        <f>データ!N6</f>
        <v>-</v>
      </c>
      <c r="C10" s="45"/>
      <c r="D10" s="45"/>
      <c r="E10" s="45"/>
      <c r="F10" s="45"/>
      <c r="G10" s="45"/>
      <c r="H10" s="45"/>
      <c r="I10" s="45">
        <f>データ!O6</f>
        <v>66.349999999999994</v>
      </c>
      <c r="J10" s="45"/>
      <c r="K10" s="45"/>
      <c r="L10" s="45"/>
      <c r="M10" s="45"/>
      <c r="N10" s="45"/>
      <c r="O10" s="45"/>
      <c r="P10" s="45">
        <f>データ!P6</f>
        <v>3.62</v>
      </c>
      <c r="Q10" s="45"/>
      <c r="R10" s="45"/>
      <c r="S10" s="45"/>
      <c r="T10" s="45"/>
      <c r="U10" s="45"/>
      <c r="V10" s="45"/>
      <c r="W10" s="45">
        <f>データ!Q6</f>
        <v>96.3</v>
      </c>
      <c r="X10" s="45"/>
      <c r="Y10" s="45"/>
      <c r="Z10" s="45"/>
      <c r="AA10" s="45"/>
      <c r="AB10" s="45"/>
      <c r="AC10" s="45"/>
      <c r="AD10" s="51">
        <f>データ!R6</f>
        <v>3066</v>
      </c>
      <c r="AE10" s="51"/>
      <c r="AF10" s="51"/>
      <c r="AG10" s="51"/>
      <c r="AH10" s="51"/>
      <c r="AI10" s="51"/>
      <c r="AJ10" s="51"/>
      <c r="AK10" s="2"/>
      <c r="AL10" s="51">
        <f>データ!V6</f>
        <v>11456</v>
      </c>
      <c r="AM10" s="51"/>
      <c r="AN10" s="51"/>
      <c r="AO10" s="51"/>
      <c r="AP10" s="51"/>
      <c r="AQ10" s="51"/>
      <c r="AR10" s="51"/>
      <c r="AS10" s="51"/>
      <c r="AT10" s="45">
        <f>データ!W6</f>
        <v>15.22</v>
      </c>
      <c r="AU10" s="45"/>
      <c r="AV10" s="45"/>
      <c r="AW10" s="45"/>
      <c r="AX10" s="45"/>
      <c r="AY10" s="45"/>
      <c r="AZ10" s="45"/>
      <c r="BA10" s="45"/>
      <c r="BB10" s="45">
        <f>データ!X6</f>
        <v>752.69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115</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JEYTdgAuVVIsXD/KSkYYE/aM7m0fgT0wl08BGxCKiQBo0vAjzYp90/Q9qXAPR8sHkvJ/TroPoIsKLtueNAkTg==" saltValue="uguggX8nMo/F1kNmIOFl7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72036</v>
      </c>
      <c r="D6" s="19">
        <f t="shared" si="3"/>
        <v>46</v>
      </c>
      <c r="E6" s="19">
        <f t="shared" si="3"/>
        <v>17</v>
      </c>
      <c r="F6" s="19">
        <f t="shared" si="3"/>
        <v>5</v>
      </c>
      <c r="G6" s="19">
        <f t="shared" si="3"/>
        <v>0</v>
      </c>
      <c r="H6" s="19" t="str">
        <f t="shared" si="3"/>
        <v>福島県　郡山市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66.349999999999994</v>
      </c>
      <c r="P6" s="20">
        <f t="shared" si="3"/>
        <v>3.62</v>
      </c>
      <c r="Q6" s="20">
        <f t="shared" si="3"/>
        <v>96.3</v>
      </c>
      <c r="R6" s="20">
        <f t="shared" si="3"/>
        <v>3066</v>
      </c>
      <c r="S6" s="20">
        <f t="shared" si="3"/>
        <v>317486</v>
      </c>
      <c r="T6" s="20">
        <f t="shared" si="3"/>
        <v>757.2</v>
      </c>
      <c r="U6" s="20">
        <f t="shared" si="3"/>
        <v>419.29</v>
      </c>
      <c r="V6" s="20">
        <f t="shared" si="3"/>
        <v>11456</v>
      </c>
      <c r="W6" s="20">
        <f t="shared" si="3"/>
        <v>15.22</v>
      </c>
      <c r="X6" s="20">
        <f t="shared" si="3"/>
        <v>752.69</v>
      </c>
      <c r="Y6" s="21">
        <f>IF(Y7="",NA(),Y7)</f>
        <v>100.7</v>
      </c>
      <c r="Z6" s="21">
        <f t="shared" ref="Z6:AH6" si="4">IF(Z7="",NA(),Z7)</f>
        <v>103.42</v>
      </c>
      <c r="AA6" s="21">
        <f t="shared" si="4"/>
        <v>104.72</v>
      </c>
      <c r="AB6" s="21">
        <f t="shared" si="4"/>
        <v>99.78</v>
      </c>
      <c r="AC6" s="21">
        <f t="shared" si="4"/>
        <v>100.03</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30.74</v>
      </c>
      <c r="AV6" s="21">
        <f t="shared" ref="AV6:BD6" si="6">IF(AV7="",NA(),AV7)</f>
        <v>38.4</v>
      </c>
      <c r="AW6" s="21">
        <f t="shared" si="6"/>
        <v>23.58</v>
      </c>
      <c r="AX6" s="21">
        <f t="shared" si="6"/>
        <v>64.849999999999994</v>
      </c>
      <c r="AY6" s="21">
        <f t="shared" si="6"/>
        <v>33.04</v>
      </c>
      <c r="AZ6" s="21">
        <f t="shared" si="6"/>
        <v>29.54</v>
      </c>
      <c r="BA6" s="21">
        <f t="shared" si="6"/>
        <v>26.99</v>
      </c>
      <c r="BB6" s="21">
        <f t="shared" si="6"/>
        <v>29.13</v>
      </c>
      <c r="BC6" s="21">
        <f t="shared" si="6"/>
        <v>35.69</v>
      </c>
      <c r="BD6" s="21">
        <f t="shared" si="6"/>
        <v>38.4</v>
      </c>
      <c r="BE6" s="20" t="str">
        <f>IF(BE7="","",IF(BE7="-","【-】","【"&amp;SUBSTITUTE(TEXT(BE7,"#,##0.00"),"-","△")&amp;"】"))</f>
        <v>【36.94】</v>
      </c>
      <c r="BF6" s="20">
        <f>IF(BF7="",NA(),BF7)</f>
        <v>0</v>
      </c>
      <c r="BG6" s="21">
        <f t="shared" ref="BG6:BO6" si="7">IF(BG7="",NA(),BG7)</f>
        <v>2787.12</v>
      </c>
      <c r="BH6" s="21">
        <f t="shared" si="7"/>
        <v>3064.99</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71.61</v>
      </c>
      <c r="BR6" s="21">
        <f t="shared" ref="BR6:BZ6" si="8">IF(BR7="",NA(),BR7)</f>
        <v>73.52</v>
      </c>
      <c r="BS6" s="21">
        <f t="shared" si="8"/>
        <v>66.510000000000005</v>
      </c>
      <c r="BT6" s="21">
        <f t="shared" si="8"/>
        <v>69.23</v>
      </c>
      <c r="BU6" s="21">
        <f t="shared" si="8"/>
        <v>65.430000000000007</v>
      </c>
      <c r="BV6" s="21">
        <f t="shared" si="8"/>
        <v>57.77</v>
      </c>
      <c r="BW6" s="21">
        <f t="shared" si="8"/>
        <v>57.31</v>
      </c>
      <c r="BX6" s="21">
        <f t="shared" si="8"/>
        <v>57.08</v>
      </c>
      <c r="BY6" s="21">
        <f t="shared" si="8"/>
        <v>56.26</v>
      </c>
      <c r="BZ6" s="21">
        <f t="shared" si="8"/>
        <v>52.94</v>
      </c>
      <c r="CA6" s="20" t="str">
        <f>IF(CA7="","",IF(CA7="-","【-】","【"&amp;SUBSTITUTE(TEXT(CA7,"#,##0.00"),"-","△")&amp;"】"))</f>
        <v>【57.02】</v>
      </c>
      <c r="CB6" s="21">
        <f>IF(CB7="",NA(),CB7)</f>
        <v>224.39</v>
      </c>
      <c r="CC6" s="21">
        <f t="shared" ref="CC6:CK6" si="9">IF(CC7="",NA(),CC7)</f>
        <v>217.62</v>
      </c>
      <c r="CD6" s="21">
        <f t="shared" si="9"/>
        <v>239.86</v>
      </c>
      <c r="CE6" s="21">
        <f t="shared" si="9"/>
        <v>230.85</v>
      </c>
      <c r="CF6" s="21">
        <f t="shared" si="9"/>
        <v>243.78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46.17</v>
      </c>
      <c r="CN6" s="21">
        <f t="shared" ref="CN6:CV6" si="10">IF(CN7="",NA(),CN7)</f>
        <v>39.19</v>
      </c>
      <c r="CO6" s="21">
        <f t="shared" si="10"/>
        <v>34.11</v>
      </c>
      <c r="CP6" s="21">
        <f t="shared" si="10"/>
        <v>45.6</v>
      </c>
      <c r="CQ6" s="21">
        <f t="shared" si="10"/>
        <v>45.27</v>
      </c>
      <c r="CR6" s="21">
        <f t="shared" si="10"/>
        <v>50.68</v>
      </c>
      <c r="CS6" s="21">
        <f t="shared" si="10"/>
        <v>50.14</v>
      </c>
      <c r="CT6" s="21">
        <f t="shared" si="10"/>
        <v>54.83</v>
      </c>
      <c r="CU6" s="21">
        <f t="shared" si="10"/>
        <v>66.53</v>
      </c>
      <c r="CV6" s="21">
        <f t="shared" si="10"/>
        <v>52.35</v>
      </c>
      <c r="CW6" s="20" t="str">
        <f>IF(CW7="","",IF(CW7="-","【-】","【"&amp;SUBSTITUTE(TEXT(CW7,"#,##0.00"),"-","△")&amp;"】"))</f>
        <v>【52.55】</v>
      </c>
      <c r="CX6" s="21">
        <f>IF(CX7="",NA(),CX7)</f>
        <v>73.3</v>
      </c>
      <c r="CY6" s="21">
        <f t="shared" ref="CY6:DG6" si="11">IF(CY7="",NA(),CY7)</f>
        <v>73.38</v>
      </c>
      <c r="CZ6" s="21">
        <f t="shared" si="11"/>
        <v>73.38</v>
      </c>
      <c r="DA6" s="21">
        <f t="shared" si="11"/>
        <v>73.38</v>
      </c>
      <c r="DB6" s="21">
        <f t="shared" si="11"/>
        <v>73.760000000000005</v>
      </c>
      <c r="DC6" s="21">
        <f t="shared" si="11"/>
        <v>84.86</v>
      </c>
      <c r="DD6" s="21">
        <f t="shared" si="11"/>
        <v>84.98</v>
      </c>
      <c r="DE6" s="21">
        <f t="shared" si="11"/>
        <v>84.7</v>
      </c>
      <c r="DF6" s="21">
        <f t="shared" si="11"/>
        <v>84.67</v>
      </c>
      <c r="DG6" s="21">
        <f t="shared" si="11"/>
        <v>84.39</v>
      </c>
      <c r="DH6" s="20" t="str">
        <f>IF(DH7="","",IF(DH7="-","【-】","【"&amp;SUBSTITUTE(TEXT(DH7,"#,##0.00"),"-","△")&amp;"】"))</f>
        <v>【87.30】</v>
      </c>
      <c r="DI6" s="21">
        <f>IF(DI7="",NA(),DI7)</f>
        <v>30.41</v>
      </c>
      <c r="DJ6" s="21">
        <f t="shared" ref="DJ6:DR6" si="12">IF(DJ7="",NA(),DJ7)</f>
        <v>32.69</v>
      </c>
      <c r="DK6" s="21">
        <f t="shared" si="12"/>
        <v>34.25</v>
      </c>
      <c r="DL6" s="21">
        <f t="shared" si="12"/>
        <v>36.03</v>
      </c>
      <c r="DM6" s="21">
        <f t="shared" si="12"/>
        <v>37.380000000000003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1">
        <f t="shared" ref="EF6:EN6" si="14">IF(EF7="",NA(),EF7)</f>
        <v>0.04</v>
      </c>
      <c r="EG6" s="21">
        <f t="shared" si="14"/>
        <v>0.04</v>
      </c>
      <c r="EH6" s="21">
        <f t="shared" si="14"/>
        <v>0.03</v>
      </c>
      <c r="EI6" s="21">
        <f t="shared" si="14"/>
        <v>0.13</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72036</v>
      </c>
      <c r="D7" s="23">
        <v>46</v>
      </c>
      <c r="E7" s="23">
        <v>17</v>
      </c>
      <c r="F7" s="23">
        <v>5</v>
      </c>
      <c r="G7" s="23">
        <v>0</v>
      </c>
      <c r="H7" s="23" t="s">
        <v>95</v>
      </c>
      <c r="I7" s="23" t="s">
        <v>96</v>
      </c>
      <c r="J7" s="23" t="s">
        <v>97</v>
      </c>
      <c r="K7" s="23" t="s">
        <v>98</v>
      </c>
      <c r="L7" s="23" t="s">
        <v>99</v>
      </c>
      <c r="M7" s="23" t="s">
        <v>100</v>
      </c>
      <c r="N7" s="24" t="s">
        <v>101</v>
      </c>
      <c r="O7" s="24">
        <v>66.349999999999994</v>
      </c>
      <c r="P7" s="24">
        <v>3.62</v>
      </c>
      <c r="Q7" s="24">
        <v>96.3</v>
      </c>
      <c r="R7" s="24">
        <v>3066</v>
      </c>
      <c r="S7" s="24">
        <v>317486</v>
      </c>
      <c r="T7" s="24">
        <v>757.2</v>
      </c>
      <c r="U7" s="24">
        <v>419.29</v>
      </c>
      <c r="V7" s="24">
        <v>11456</v>
      </c>
      <c r="W7" s="24">
        <v>15.22</v>
      </c>
      <c r="X7" s="24">
        <v>752.69</v>
      </c>
      <c r="Y7" s="24">
        <v>100.7</v>
      </c>
      <c r="Z7" s="24">
        <v>103.42</v>
      </c>
      <c r="AA7" s="24">
        <v>104.72</v>
      </c>
      <c r="AB7" s="24">
        <v>99.78</v>
      </c>
      <c r="AC7" s="24">
        <v>100.03</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30.74</v>
      </c>
      <c r="AV7" s="24">
        <v>38.4</v>
      </c>
      <c r="AW7" s="24">
        <v>23.58</v>
      </c>
      <c r="AX7" s="24">
        <v>64.849999999999994</v>
      </c>
      <c r="AY7" s="24">
        <v>33.04</v>
      </c>
      <c r="AZ7" s="24">
        <v>29.54</v>
      </c>
      <c r="BA7" s="24">
        <v>26.99</v>
      </c>
      <c r="BB7" s="24">
        <v>29.13</v>
      </c>
      <c r="BC7" s="24">
        <v>35.69</v>
      </c>
      <c r="BD7" s="24">
        <v>38.4</v>
      </c>
      <c r="BE7" s="24">
        <v>36.94</v>
      </c>
      <c r="BF7" s="24">
        <v>0</v>
      </c>
      <c r="BG7" s="24">
        <v>2787.12</v>
      </c>
      <c r="BH7" s="24">
        <v>3064.99</v>
      </c>
      <c r="BI7" s="24">
        <v>0</v>
      </c>
      <c r="BJ7" s="24">
        <v>0</v>
      </c>
      <c r="BK7" s="24">
        <v>789.46</v>
      </c>
      <c r="BL7" s="24">
        <v>826.83</v>
      </c>
      <c r="BM7" s="24">
        <v>867.83</v>
      </c>
      <c r="BN7" s="24">
        <v>791.76</v>
      </c>
      <c r="BO7" s="24">
        <v>900.82</v>
      </c>
      <c r="BP7" s="24">
        <v>809.19</v>
      </c>
      <c r="BQ7" s="24">
        <v>71.61</v>
      </c>
      <c r="BR7" s="24">
        <v>73.52</v>
      </c>
      <c r="BS7" s="24">
        <v>66.510000000000005</v>
      </c>
      <c r="BT7" s="24">
        <v>69.23</v>
      </c>
      <c r="BU7" s="24">
        <v>65.430000000000007</v>
      </c>
      <c r="BV7" s="24">
        <v>57.77</v>
      </c>
      <c r="BW7" s="24">
        <v>57.31</v>
      </c>
      <c r="BX7" s="24">
        <v>57.08</v>
      </c>
      <c r="BY7" s="24">
        <v>56.26</v>
      </c>
      <c r="BZ7" s="24">
        <v>52.94</v>
      </c>
      <c r="CA7" s="24">
        <v>57.02</v>
      </c>
      <c r="CB7" s="24">
        <v>224.39</v>
      </c>
      <c r="CC7" s="24">
        <v>217.62</v>
      </c>
      <c r="CD7" s="24">
        <v>239.86</v>
      </c>
      <c r="CE7" s="24">
        <v>230.85</v>
      </c>
      <c r="CF7" s="24">
        <v>243.78</v>
      </c>
      <c r="CG7" s="24">
        <v>274.35000000000002</v>
      </c>
      <c r="CH7" s="24">
        <v>273.52</v>
      </c>
      <c r="CI7" s="24">
        <v>274.99</v>
      </c>
      <c r="CJ7" s="24">
        <v>282.08999999999997</v>
      </c>
      <c r="CK7" s="24">
        <v>303.27999999999997</v>
      </c>
      <c r="CL7" s="24">
        <v>273.68</v>
      </c>
      <c r="CM7" s="24">
        <v>46.17</v>
      </c>
      <c r="CN7" s="24">
        <v>39.19</v>
      </c>
      <c r="CO7" s="24">
        <v>34.11</v>
      </c>
      <c r="CP7" s="24">
        <v>45.6</v>
      </c>
      <c r="CQ7" s="24">
        <v>45.27</v>
      </c>
      <c r="CR7" s="24">
        <v>50.68</v>
      </c>
      <c r="CS7" s="24">
        <v>50.14</v>
      </c>
      <c r="CT7" s="24">
        <v>54.83</v>
      </c>
      <c r="CU7" s="24">
        <v>66.53</v>
      </c>
      <c r="CV7" s="24">
        <v>52.35</v>
      </c>
      <c r="CW7" s="24">
        <v>52.55</v>
      </c>
      <c r="CX7" s="24">
        <v>73.3</v>
      </c>
      <c r="CY7" s="24">
        <v>73.38</v>
      </c>
      <c r="CZ7" s="24">
        <v>73.38</v>
      </c>
      <c r="DA7" s="24">
        <v>73.38</v>
      </c>
      <c r="DB7" s="24">
        <v>73.760000000000005</v>
      </c>
      <c r="DC7" s="24">
        <v>84.86</v>
      </c>
      <c r="DD7" s="24">
        <v>84.98</v>
      </c>
      <c r="DE7" s="24">
        <v>84.7</v>
      </c>
      <c r="DF7" s="24">
        <v>84.67</v>
      </c>
      <c r="DG7" s="24">
        <v>84.39</v>
      </c>
      <c r="DH7" s="24">
        <v>87.3</v>
      </c>
      <c r="DI7" s="24">
        <v>30.41</v>
      </c>
      <c r="DJ7" s="24">
        <v>32.69</v>
      </c>
      <c r="DK7" s="24">
        <v>34.25</v>
      </c>
      <c r="DL7" s="24">
        <v>36.03</v>
      </c>
      <c r="DM7" s="24">
        <v>37.380000000000003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0.04</v>
      </c>
      <c r="EG7" s="24">
        <v>0.04</v>
      </c>
      <c r="EH7" s="24">
        <v>0.03</v>
      </c>
      <c r="EI7" s="24">
        <v>0.13</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翔太郎</cp:lastModifiedBy>
  <cp:lastPrinted>2024-01-26T00:38:09Z</cp:lastPrinted>
  <dcterms:created xsi:type="dcterms:W3CDTF">2023-12-12T01:00:18Z</dcterms:created>
  <dcterms:modified xsi:type="dcterms:W3CDTF">2024-02-02T05:41:05Z</dcterms:modified>
  <cp:category/>
</cp:coreProperties>
</file>