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係共有\共有\経営比較分析表\R4年度分　経営比較分析表\【経営比較分析表】2022_072010_46_1718\"/>
    </mc:Choice>
  </mc:AlternateContent>
  <xr:revisionPtr revIDLastSave="0" documentId="13_ncr:1_{85675264-8FBE-4FF1-93C9-6B5AD9CB625F}" xr6:coauthVersionLast="36" xr6:coauthVersionMax="36" xr10:uidLastSave="{00000000-0000-0000-0000-000000000000}"/>
  <workbookProtection workbookAlgorithmName="SHA-512" workbookHashValue="PbL1nLuu0oepakVr5gJTLWp67648I7koOYNgI2I/plPBuDN+a1F48yEHpn5LJOiNssRSUHbfCH3mvCZb9mlPFw==" workbookSaltValue="M3/8HCmTuW3aYTtc2/LwL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Q6" i="5"/>
  <c r="P6" i="5"/>
  <c r="P10" i="4" s="1"/>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H85" i="4"/>
  <c r="G85" i="4"/>
  <c r="E85" i="4"/>
  <c r="BB10" i="4"/>
  <c r="AD10" i="4"/>
  <c r="W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<sst xmlns="http://schemas.openxmlformats.org/spreadsheetml/2006/main" count="231" uniqueCount="116">
  <si>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</si>
  <si>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</si>
  <si>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</si>
  <si>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</si>
  <si>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</si>
  <si>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</si>
  <si>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</si>
  <si>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</si>
  <si>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</si>
  <si>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</si>
  <si>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</si>
  <si>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</si>
  <si>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</si>
  <si>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</si>
  <si>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</si>
  <si>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</si>
  <si>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</si>
  <si>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</si>
  <si>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</si>
  <si>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</si>
  <si>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</si>
  <si>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</si>
  <si>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</si>
  <si>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</si>
  <si>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</si>
  <si>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</si>
  <si>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</si>
  <si>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</si>
  <si>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</si>
  <si>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</si>
  <si>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</si>
  <si>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</si>
  <si>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</si>
  <si>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</si>
  <si>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</si>
  <si>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</si>
  <si>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</si>
  <si>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</si>
  <si>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</si>
  <si>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</si>
  <si>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</si>
  <si>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</si>
  <si>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</si>
  <si>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</si>
  <si>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</si>
  <si>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</si>
  <si>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</si>
  <si>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</si>
  <si>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</si>
  <si>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</si>
  <si>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</si>
  <si>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</si>
  <si>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</si>
  <si>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</si>
  <si>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</si>
  <si>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</si>
  <si>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</si>
  <si>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</si>
  <si>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</si>
  <si>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</si>
  <si>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</si>
  <si>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</si>
  <si>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</si>
  <si>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</si>
  <si>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</si>
  <si>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</si>
  <si>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</si>
  <si>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</si>
  <si>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</si>
  <si>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</si>
  <si>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</si>
  <si>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</si>
  <si>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</si>
  <si>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</si>
  <si>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</si>
  <si>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</si>
  <si>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</si>
  <si>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</si>
  <si>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</si>
  <si>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</si>
  <si>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</si>
  <si>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</si>
  <si>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</si>
  <si>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</si>
  <si>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</si>
  <si>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</si>
  <si>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</si>
  <si>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</si>
  <si>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</si>
  <si>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</si>
  <si>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</si>
  <si>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</si>
  <si>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</si>
  <si>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</si>
  <si>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</si>
  <si>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</si>
  <si>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</si>
  <si>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</si>
  <si>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</si>
  <si>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</si>
  <si>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</si>
  <si>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</si>
  <si>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</si>
  <si>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</si>
  <si>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</si>
  <si>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</si>
  <si>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</si>
  <si>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</si>
  <si>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</si>
  <si>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</si>
  <si>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</si>
  <si>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</si>
  <si>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</si>
  <si>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小田地区は平成7年度、山口地区は平成10年度に整備を開始したことから施設並びに管渠については、耐用年数を超えるものはありません。また、そのため管渠老朽化率も0％となっています。
　しかしながら、令和元年東日本台風で山口処理場が浸水被害を受けたり、令和3年2月の福島県沖地震による管渠被害等、老朽化対策以外にも災害に対する施設等の安全対策が必要となってきています。</t>
    <rPh sb="98" eb="101">
      <t>レイワガン</t>
    </rPh>
    <rPh sb="101" eb="102">
      <t>ネン</t>
    </rPh>
    <rPh sb="102" eb="105">
      <t>ヒガシニホン</t>
    </rPh>
    <rPh sb="108" eb="110">
      <t>ヤマグチ</t>
    </rPh>
    <rPh sb="110" eb="113">
      <t>ショリジョウ</t>
    </rPh>
    <rPh sb="114" eb="116">
      <t>シンスイ</t>
    </rPh>
    <rPh sb="119" eb="120">
      <t>ウ</t>
    </rPh>
    <rPh sb="124" eb="126">
      <t>レイワ</t>
    </rPh>
    <rPh sb="127" eb="128">
      <t>ネン</t>
    </rPh>
    <rPh sb="129" eb="130">
      <t>ガツ</t>
    </rPh>
    <rPh sb="131" eb="137">
      <t>フクシマケンオキジシン</t>
    </rPh>
    <rPh sb="140" eb="142">
      <t>カンキョ</t>
    </rPh>
    <rPh sb="142" eb="145">
      <t>ヒガイトウ</t>
    </rPh>
    <rPh sb="151" eb="153">
      <t>イガイ</t>
    </rPh>
    <rPh sb="155" eb="157">
      <t>サイガイ</t>
    </rPh>
    <rPh sb="158" eb="159">
      <t>タイ</t>
    </rPh>
    <rPh sb="163" eb="164">
      <t>トウ</t>
    </rPh>
    <phoneticPr fontId="4"/>
  </si>
  <si>
    <t>　本市の農業集落排水事業は、中山間地である小田及び山口の2地区に整備され、小田地区は平成10年度から、山口地区は平成14年度から一部の供用を開始しています。供用開始以降、中心市街地と比べ処理区域の人口減少が進んでおり、使用料、処理水量共に減少しています。今後施設の老朽化が進むことから更なる処理の効率化や経営の健全化、並びに将来的な公共下水道との統合についての検討が必要です。</t>
    <rPh sb="78" eb="84">
      <t>キョウヨウカイシイコウ</t>
    </rPh>
    <rPh sb="85" eb="90">
      <t>チュウシンシガイチ</t>
    </rPh>
    <rPh sb="91" eb="92">
      <t>クラ</t>
    </rPh>
    <rPh sb="93" eb="97">
      <t>ショリクイキ</t>
    </rPh>
    <rPh sb="98" eb="102">
      <t>ジンコウゲンショウ</t>
    </rPh>
    <rPh sb="103" eb="104">
      <t>スス</t>
    </rPh>
    <rPh sb="109" eb="112">
      <t>シヨウリョウ</t>
    </rPh>
    <rPh sb="113" eb="117">
      <t>ショリスイリョウ</t>
    </rPh>
    <rPh sb="117" eb="118">
      <t>トモ</t>
    </rPh>
    <rPh sb="119" eb="121">
      <t>ゲンショウ</t>
    </rPh>
    <rPh sb="127" eb="129">
      <t>コンゴ</t>
    </rPh>
    <rPh sb="129" eb="131">
      <t>シセツ</t>
    </rPh>
    <rPh sb="132" eb="135">
      <t>ロウキュウカ</t>
    </rPh>
    <rPh sb="136" eb="137">
      <t>スス</t>
    </rPh>
    <rPh sb="142" eb="143">
      <t>サラ</t>
    </rPh>
    <rPh sb="145" eb="147">
      <t>ショリ</t>
    </rPh>
    <rPh sb="148" eb="151">
      <t>コウリツカ</t>
    </rPh>
    <rPh sb="152" eb="154">
      <t>ケイエイ</t>
    </rPh>
    <rPh sb="155" eb="158">
      <t>ケンゼンカ</t>
    </rPh>
    <rPh sb="159" eb="160">
      <t>ナラ</t>
    </rPh>
    <rPh sb="162" eb="165">
      <t>ショウライテキ</t>
    </rPh>
    <rPh sb="166" eb="171">
      <t>コウキョウゲスイドウ</t>
    </rPh>
    <rPh sb="173" eb="175">
      <t>トウゴウ</t>
    </rPh>
    <rPh sb="180" eb="182">
      <t>ケントウ</t>
    </rPh>
    <rPh sb="183" eb="185">
      <t>ヒツヨウ</t>
    </rPh>
    <phoneticPr fontId="4"/>
  </si>
  <si>
    <t>　経常収支比率については、全国平均並びに類似団体より低いものの、使用料収入や一般会計からの繰入金で、維持管理費や支払利息等の経常的な費用を賄えている状況です。
　流動比率は、全国平均並びに類似団体より高いものの、100％を下回っています。
　企業債残高対事業規模比率は、ピーク時の平成29年度より減少に転じています。
　経費回収率は、全国平均並びに類似団体より高いものの、当該処理区は市内でも高齢化率が高く、人口減少等により経費を使用料収入で賄うことができない状況にあります。
　汚水処理原価については、類似団体や全国平均値等を大きく下回っていることから、比較的効率的な運営ができていると言えます。また、水洗化率については、類似団体並びに全国平均値をやや上回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</si>
</sst>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59-49A8-9FF7-E522E5B2664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4259-49A8-9FF7-E522E5B2664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40.97</c:v>
                </c:pt>
                <c:pt idx="1">
                  <c:v>41.63</c:v>
                </c:pt>
                <c:pt idx="2">
                  <c:v>45.88</c:v>
                </c:pt>
                <c:pt idx="3">
                  <c:v>44.3</c:v>
                </c:pt>
                <c:pt idx="4">
                  <c:v>42.3</c:v>
                </c:pt>
              </c:numCache>
            </c:numRef>
          </c:val>
          <c:extLst>
            <c:ext xmlns:c16="http://schemas.microsoft.com/office/drawing/2014/chart" uri="{C3380CC4-5D6E-409C-BE32-E72D297353CC}">
              <c16:uniqueId val="{00000000-87BA-43FD-B354-9152B418F0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87BA-43FD-B354-9152B418F0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87.41</c:v>
                </c:pt>
                <c:pt idx="1">
                  <c:v>87.78</c:v>
                </c:pt>
                <c:pt idx="2">
                  <c:v>88.08</c:v>
                </c:pt>
                <c:pt idx="3">
                  <c:v>88.11</c:v>
                </c:pt>
                <c:pt idx="4">
                  <c:v>88.26</c:v>
                </c:pt>
              </c:numCache>
            </c:numRef>
          </c:val>
          <c:extLst>
            <c:ext xmlns:c16="http://schemas.microsoft.com/office/drawing/2014/chart" uri="{C3380CC4-5D6E-409C-BE32-E72D297353CC}">
              <c16:uniqueId val="{00000000-86CA-440C-87C4-4EE7DB40FC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86CA-440C-87C4-4EE7DB40FC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100.47</c:v>
                </c:pt>
                <c:pt idx="2">
                  <c:v>100</c:v>
                </c:pt>
                <c:pt idx="3">
                  <c:v>100</c:v>
                </c:pt>
                <c:pt idx="4">
                  <c:v>100</c:v>
                </c:pt>
              </c:numCache>
            </c:numRef>
          </c:val>
          <c:extLst>
            <c:ext xmlns:c16="http://schemas.microsoft.com/office/drawing/2014/chart" uri="{C3380CC4-5D6E-409C-BE32-E72D297353CC}">
              <c16:uniqueId val="{00000000-8B66-4CC8-91F0-F5C51FB71C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8B66-4CC8-91F0-F5C51FB71C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10.17</c:v>
                </c:pt>
                <c:pt idx="1">
                  <c:v>13.11</c:v>
                </c:pt>
                <c:pt idx="2">
                  <c:v>15.97</c:v>
                </c:pt>
                <c:pt idx="3">
                  <c:v>18.8</c:v>
                </c:pt>
                <c:pt idx="4">
                  <c:v>21.37</c:v>
                </c:pt>
              </c:numCache>
            </c:numRef>
          </c:val>
          <c:extLst>
            <c:ext xmlns:c16="http://schemas.microsoft.com/office/drawing/2014/chart" uri="{C3380CC4-5D6E-409C-BE32-E72D297353CC}">
              <c16:uniqueId val="{00000000-D8A8-4382-8A53-80E9257AB3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D8A8-4382-8A53-80E9257AB3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24-4CCC-B987-48C9F70167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924-4CCC-B987-48C9F70167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FA-48B6-97F6-1A6F73E7C6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55FA-48B6-97F6-1A6F73E7C6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57.72</c:v>
                </c:pt>
                <c:pt idx="1">
                  <c:v>59.41</c:v>
                </c:pt>
                <c:pt idx="2">
                  <c:v>59.81</c:v>
                </c:pt>
                <c:pt idx="3">
                  <c:v>60.38</c:v>
                </c:pt>
                <c:pt idx="4">
                  <c:v>62.06</c:v>
                </c:pt>
              </c:numCache>
            </c:numRef>
          </c:val>
          <c:extLst>
            <c:ext xmlns:c16="http://schemas.microsoft.com/office/drawing/2014/chart" uri="{C3380CC4-5D6E-409C-BE32-E72D297353CC}">
              <c16:uniqueId val="{00000000-26BE-4A88-9157-C23264CB91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26BE-4A88-9157-C23264CB91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3610.16</c:v>
                </c:pt>
                <c:pt idx="1">
                  <c:v>3358.1</c:v>
                </c:pt>
                <c:pt idx="2">
                  <c:v>3071.75</c:v>
                </c:pt>
                <c:pt idx="3">
                  <c:v>2785.01</c:v>
                </c:pt>
                <c:pt idx="4">
                  <c:v>2496.62</c:v>
                </c:pt>
              </c:numCache>
            </c:numRef>
          </c:val>
          <c:extLst>
            <c:ext xmlns:c16="http://schemas.microsoft.com/office/drawing/2014/chart" uri="{C3380CC4-5D6E-409C-BE32-E72D297353CC}">
              <c16:uniqueId val="{00000000-4621-4D5E-89B6-12E3BD0CE2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4621-4D5E-89B6-12E3BD0CE2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74.09</c:v>
                </c:pt>
                <c:pt idx="1">
                  <c:v>76.790000000000006</c:v>
                </c:pt>
                <c:pt idx="2">
                  <c:v>73.09</c:v>
                </c:pt>
                <c:pt idx="3">
                  <c:v>70.55</c:v>
                </c:pt>
                <c:pt idx="4">
                  <c:v>69.22</c:v>
                </c:pt>
              </c:numCache>
            </c:numRef>
          </c:val>
          <c:extLst>
            <c:ext xmlns:c16="http://schemas.microsoft.com/office/drawing/2014/chart" uri="{C3380CC4-5D6E-409C-BE32-E72D297353CC}">
              <c16:uniqueId val="{00000000-FC17-4959-9775-3D22BAF217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C17-4959-9775-3D22BAF217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180.17</c:v>
                </c:pt>
                <c:pt idx="1">
                  <c:v>169.39</c:v>
                </c:pt>
                <c:pt idx="2">
                  <c:v>160.91</c:v>
                </c:pt>
                <c:pt idx="3">
                  <c:v>170.29</c:v>
                </c:pt>
                <c:pt idx="4">
                  <c:v>179.92</c:v>
                </c:pt>
              </c:numCache>
            </c:numRef>
          </c:val>
          <c:extLst>
            <c:ext xmlns:c16="http://schemas.microsoft.com/office/drawing/2014/chart" uri="{C3380CC4-5D6E-409C-BE32-E72D297353CC}">
              <c16:uniqueId val="{00000000-4998-4366-B894-BF92D04648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998-4366-B894-BF92D04648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福島市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270744</v>
      </c>
      <c r="AM8" s="37"/>
      <c r="AN8" s="37"/>
      <c r="AO8" s="37"/>
      <c r="AP8" s="37"/>
      <c r="AQ8" s="37"/>
      <c r="AR8" s="37"/>
      <c r="AS8" s="37"/>
      <c r="AT8" s="38">
        <f>データ!T6</f>
        <v>767.72</v>
      </c>
      <c r="AU8" s="38"/>
      <c r="AV8" s="38"/>
      <c r="AW8" s="38"/>
      <c r="AX8" s="38"/>
      <c r="AY8" s="38"/>
      <c r="AZ8" s="38"/>
      <c r="BA8" s="38"/>
      <c r="BB8" s="38">
        <f>データ!U6</f>
        <v>352.66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61.48</v>
      </c>
      <c r="J10" s="38"/>
      <c r="K10" s="38"/>
      <c r="L10" s="38"/>
      <c r="M10" s="38"/>
      <c r="N10" s="38"/>
      <c r="O10" s="38"/>
      <c r="P10" s="38">
        <f>データ!P6</f>
        <v>0.76</v>
      </c>
      <c r="Q10" s="38"/>
      <c r="R10" s="38"/>
      <c r="S10" s="38"/>
      <c r="T10" s="38"/>
      <c r="U10" s="38"/>
      <c r="V10" s="38"/>
      <c r="W10" s="38">
        <f>データ!Q6</f>
        <v>100</v>
      </c>
      <c r="X10" s="38"/>
      <c r="Y10" s="38"/>
      <c r="Z10" s="38"/>
      <c r="AA10" s="38"/>
      <c r="AB10" s="38"/>
      <c r="AC10" s="38"/>
      <c r="AD10" s="37">
        <f>データ!R6</f>
        <v>2915</v>
      </c>
      <c r="AE10" s="37"/>
      <c r="AF10" s="37"/>
      <c r="AG10" s="37"/>
      <c r="AH10" s="37"/>
      <c r="AI10" s="37"/>
      <c r="AJ10" s="37"/>
      <c r="AK10" s="2"/>
      <c r="AL10" s="37">
        <f>データ!V6</f>
        <v>2052</v>
      </c>
      <c r="AM10" s="37"/>
      <c r="AN10" s="37"/>
      <c r="AO10" s="37"/>
      <c r="AP10" s="37"/>
      <c r="AQ10" s="37"/>
      <c r="AR10" s="37"/>
      <c r="AS10" s="37"/>
      <c r="AT10" s="38">
        <f>データ!W6</f>
        <v>3.12</v>
      </c>
      <c r="AU10" s="38"/>
      <c r="AV10" s="38"/>
      <c r="AW10" s="38"/>
      <c r="AX10" s="38"/>
      <c r="AY10" s="38"/>
      <c r="AZ10" s="38"/>
      <c r="BA10" s="38"/>
      <c r="BB10" s="38">
        <f>データ!X6</f>
        <v>657.69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S+Uc0iKH9QxdoZxF7ZjlKiSVd43E/nGj1IszHJIP4N3NO2MCGStjVcuV+2ALURdnd+PxAiRx46s6YMzY8SNUUA==" saltValue="vR6QwgPrAibeTgb1H9ei9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72010</v>
      </c>
      <c r="D6" s="19">
        <f t="shared" si="3"/>
        <v>46</v>
      </c>
      <c r="E6" s="19">
        <f t="shared" si="3"/>
        <v>17</v>
      </c>
      <c r="F6" s="19">
        <f t="shared" si="3"/>
        <v>5</v>
      </c>
      <c r="G6" s="19">
        <f t="shared" si="3"/>
        <v>0</v>
      </c>
      <c r="H6" s="19" t="str">
        <f t="shared" si="3"/>
        <v>福島県　福島市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61.48</v>
      </c>
      <c r="P6" s="20">
        <f t="shared" si="3"/>
        <v>0.76</v>
      </c>
      <c r="Q6" s="20">
        <f t="shared" si="3"/>
        <v>100</v>
      </c>
      <c r="R6" s="20">
        <f t="shared" si="3"/>
        <v>2915</v>
      </c>
      <c r="S6" s="20">
        <f t="shared" si="3"/>
        <v>270744</v>
      </c>
      <c r="T6" s="20">
        <f t="shared" si="3"/>
        <v>767.72</v>
      </c>
      <c r="U6" s="20">
        <f t="shared" si="3"/>
        <v>352.66</v>
      </c>
      <c r="V6" s="20">
        <f t="shared" si="3"/>
        <v>2052</v>
      </c>
      <c r="W6" s="20">
        <f t="shared" si="3"/>
        <v>3.12</v>
      </c>
      <c r="X6" s="20">
        <f t="shared" si="3"/>
        <v>657.69</v>
      </c>
      <c r="Y6" s="21">
        <f>IF(Y7="",NA(),Y7)</f>
        <v>100</v>
      </c>
      <c r="Z6" s="21">
        <f t="shared" ref="Z6:AH6" si="4">IF(Z7="",NA(),Z7)</f>
        <v>100.47</v>
      </c>
      <c r="AA6" s="21">
        <f t="shared" si="4"/>
        <v>100</v>
      </c>
      <c r="AB6" s="21">
        <f t="shared" si="4"/>
        <v>100</v>
      </c>
      <c r="AC6" s="21">
        <f t="shared" si="4"/>
        <v>100</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57.72</v>
      </c>
      <c r="AV6" s="21">
        <f t="shared" ref="AV6:BD6" si="6">IF(AV7="",NA(),AV7)</f>
        <v>59.41</v>
      </c>
      <c r="AW6" s="21">
        <f t="shared" si="6"/>
        <v>59.81</v>
      </c>
      <c r="AX6" s="21">
        <f t="shared" si="6"/>
        <v>60.38</v>
      </c>
      <c r="AY6" s="21">
        <f t="shared" si="6"/>
        <v>62.06</v>
      </c>
      <c r="AZ6" s="21">
        <f t="shared" si="6"/>
        <v>29.54</v>
      </c>
      <c r="BA6" s="21">
        <f t="shared" si="6"/>
        <v>26.99</v>
      </c>
      <c r="BB6" s="21">
        <f t="shared" si="6"/>
        <v>29.13</v>
      </c>
      <c r="BC6" s="21">
        <f t="shared" si="6"/>
        <v>35.69</v>
      </c>
      <c r="BD6" s="21">
        <f t="shared" si="6"/>
        <v>38.4</v>
      </c>
      <c r="BE6" s="20" t="str">
        <f>IF(BE7="","",IF(BE7="-","【-】","【"&amp;SUBSTITUTE(TEXT(BE7,"#,##0.00"),"-","△")&amp;"】"))</f>
        <v>【36.94】</v>
      </c>
      <c r="BF6" s="21">
        <f>IF(BF7="",NA(),BF7)</f>
        <v>3610.16</v>
      </c>
      <c r="BG6" s="21">
        <f t="shared" ref="BG6:BO6" si="7">IF(BG7="",NA(),BG7)</f>
        <v>3358.1</v>
      </c>
      <c r="BH6" s="21">
        <f t="shared" si="7"/>
        <v>3071.75</v>
      </c>
      <c r="BI6" s="21">
        <f t="shared" si="7"/>
        <v>2785.01</v>
      </c>
      <c r="BJ6" s="21">
        <f t="shared" si="7"/>
        <v>2496.62</v>
      </c>
      <c r="BK6" s="21">
        <f t="shared" si="7"/>
        <v>789.46</v>
      </c>
      <c r="BL6" s="21">
        <f t="shared" si="7"/>
        <v>826.83</v>
      </c>
      <c r="BM6" s="21">
        <f t="shared" si="7"/>
        <v>867.83</v>
      </c>
      <c r="BN6" s="21">
        <f t="shared" si="7"/>
        <v>791.76</v>
      </c>
      <c r="BO6" s="21">
        <f t="shared" si="7"/>
        <v>900.82</v>
      </c>
      <c r="BP6" s="20" t="str">
        <f>IF(BP7="","",IF(BP7="-","【-】","【"&amp;SUBSTITUTE(TEXT(BP7,"#,##0.00"),"-","△")&amp;"】"))</f>
        <v>【809.19】</v>
      </c>
      <c r="BQ6" s="21">
        <f>IF(BQ7="",NA(),BQ7)</f>
        <v>74.09</v>
      </c>
      <c r="BR6" s="21">
        <f t="shared" ref="BR6:BZ6" si="8">IF(BR7="",NA(),BR7)</f>
        <v>76.790000000000006</v>
      </c>
      <c r="BS6" s="21">
        <f t="shared" si="8"/>
        <v>73.09</v>
      </c>
      <c r="BT6" s="21">
        <f t="shared" si="8"/>
        <v>70.55</v>
      </c>
      <c r="BU6" s="21">
        <f t="shared" si="8"/>
        <v>69.22</v>
      </c>
      <c r="BV6" s="21">
        <f t="shared" si="8"/>
        <v>57.77</v>
      </c>
      <c r="BW6" s="21">
        <f t="shared" si="8"/>
        <v>57.31</v>
      </c>
      <c r="BX6" s="21">
        <f t="shared" si="8"/>
        <v>57.08</v>
      </c>
      <c r="BY6" s="21">
        <f t="shared" si="8"/>
        <v>56.26</v>
      </c>
      <c r="BZ6" s="21">
        <f t="shared" si="8"/>
        <v>52.94</v>
      </c>
      <c r="CA6" s="20" t="str">
        <f>IF(CA7="","",IF(CA7="-","【-】","【"&amp;SUBSTITUTE(TEXT(CA7,"#,##0.00"),"-","△")&amp;"】"))</f>
        <v>【57.02】</v>
      </c>
      <c r="CB6" s="21">
        <f>IF(CB7="",NA(),CB7)</f>
        <v>180.17</v>
      </c>
      <c r="CC6" s="21">
        <f t="shared" ref="CC6:CK6" si="9">IF(CC7="",NA(),CC7)</f>
        <v>169.39</v>
      </c>
      <c r="CD6" s="21">
        <f t="shared" si="9"/>
        <v>160.91</v>
      </c>
      <c r="CE6" s="21">
        <f t="shared" si="9"/>
        <v>170.29</v>
      </c>
      <c r="CF6" s="21">
        <f t="shared" si="9"/>
        <v>179.92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40.97</v>
      </c>
      <c r="CN6" s="21">
        <f t="shared" ref="CN6:CV6" si="10">IF(CN7="",NA(),CN7)</f>
        <v>41.63</v>
      </c>
      <c r="CO6" s="21">
        <f t="shared" si="10"/>
        <v>45.88</v>
      </c>
      <c r="CP6" s="21">
        <f t="shared" si="10"/>
        <v>44.3</v>
      </c>
      <c r="CQ6" s="21">
        <f t="shared" si="10"/>
        <v>42.3</v>
      </c>
      <c r="CR6" s="21">
        <f t="shared" si="10"/>
        <v>50.68</v>
      </c>
      <c r="CS6" s="21">
        <f t="shared" si="10"/>
        <v>50.14</v>
      </c>
      <c r="CT6" s="21">
        <f t="shared" si="10"/>
        <v>54.83</v>
      </c>
      <c r="CU6" s="21">
        <f t="shared" si="10"/>
        <v>66.53</v>
      </c>
      <c r="CV6" s="21">
        <f t="shared" si="10"/>
        <v>52.35</v>
      </c>
      <c r="CW6" s="20" t="str">
        <f>IF(CW7="","",IF(CW7="-","【-】","【"&amp;SUBSTITUTE(TEXT(CW7,"#,##0.00"),"-","△")&amp;"】"))</f>
        <v>【52.55】</v>
      </c>
      <c r="CX6" s="21">
        <f>IF(CX7="",NA(),CX7)</f>
        <v>87.41</v>
      </c>
      <c r="CY6" s="21">
        <f t="shared" ref="CY6:DG6" si="11">IF(CY7="",NA(),CY7)</f>
        <v>87.78</v>
      </c>
      <c r="CZ6" s="21">
        <f t="shared" si="11"/>
        <v>88.08</v>
      </c>
      <c r="DA6" s="21">
        <f t="shared" si="11"/>
        <v>88.11</v>
      </c>
      <c r="DB6" s="21">
        <f t="shared" si="11"/>
        <v>88.26</v>
      </c>
      <c r="DC6" s="21">
        <f t="shared" si="11"/>
        <v>84.86</v>
      </c>
      <c r="DD6" s="21">
        <f t="shared" si="11"/>
        <v>84.98</v>
      </c>
      <c r="DE6" s="21">
        <f t="shared" si="11"/>
        <v>84.7</v>
      </c>
      <c r="DF6" s="21">
        <f t="shared" si="11"/>
        <v>84.67</v>
      </c>
      <c r="DG6" s="21">
        <f t="shared" si="11"/>
        <v>84.39</v>
      </c>
      <c r="DH6" s="20" t="str">
        <f>IF(DH7="","",IF(DH7="-","【-】","【"&amp;SUBSTITUTE(TEXT(DH7,"#,##0.00"),"-","△")&amp;"】"))</f>
        <v>【87.30】</v>
      </c>
      <c r="DI6" s="21">
        <f>IF(DI7="",NA(),DI7)</f>
        <v>10.17</v>
      </c>
      <c r="DJ6" s="21">
        <f t="shared" ref="DJ6:DR6" si="12">IF(DJ7="",NA(),DJ7)</f>
        <v>13.11</v>
      </c>
      <c r="DK6" s="21">
        <f t="shared" si="12"/>
        <v>15.97</v>
      </c>
      <c r="DL6" s="21">
        <f t="shared" si="12"/>
        <v>18.8</v>
      </c>
      <c r="DM6" s="21">
        <f t="shared" si="12"/>
        <v>21.37</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72010</v>
      </c>
      <c r="D7" s="23">
        <v>46</v>
      </c>
      <c r="E7" s="23">
        <v>17</v>
      </c>
      <c r="F7" s="23">
        <v>5</v>
      </c>
      <c r="G7" s="23">
        <v>0</v>
      </c>
      <c r="H7" s="23" t="s">
        <v>96</v>
      </c>
      <c r="I7" s="23" t="s">
        <v>97</v>
      </c>
      <c r="J7" s="23" t="s">
        <v>98</v>
      </c>
      <c r="K7" s="23" t="s">
        <v>99</v>
      </c>
      <c r="L7" s="23" t="s">
        <v>100</v>
      </c>
      <c r="M7" s="23" t="s">
        <v>101</v>
      </c>
      <c r="N7" s="24" t="s">
        <v>102</v>
      </c>
      <c r="O7" s="24">
        <v>61.48</v>
      </c>
      <c r="P7" s="24">
        <v>0.76</v>
      </c>
      <c r="Q7" s="24">
        <v>100</v>
      </c>
      <c r="R7" s="24">
        <v>2915</v>
      </c>
      <c r="S7" s="24">
        <v>270744</v>
      </c>
      <c r="T7" s="24">
        <v>767.72</v>
      </c>
      <c r="U7" s="24">
        <v>352.66</v>
      </c>
      <c r="V7" s="24">
        <v>2052</v>
      </c>
      <c r="W7" s="24">
        <v>3.12</v>
      </c>
      <c r="X7" s="24">
        <v>657.69</v>
      </c>
      <c r="Y7" s="24">
        <v>100</v>
      </c>
      <c r="Z7" s="24">
        <v>100.47</v>
      </c>
      <c r="AA7" s="24">
        <v>100</v>
      </c>
      <c r="AB7" s="24">
        <v>100</v>
      </c>
      <c r="AC7" s="24">
        <v>100</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57.72</v>
      </c>
      <c r="AV7" s="24">
        <v>59.41</v>
      </c>
      <c r="AW7" s="24">
        <v>59.81</v>
      </c>
      <c r="AX7" s="24">
        <v>60.38</v>
      </c>
      <c r="AY7" s="24">
        <v>62.06</v>
      </c>
      <c r="AZ7" s="24">
        <v>29.54</v>
      </c>
      <c r="BA7" s="24">
        <v>26.99</v>
      </c>
      <c r="BB7" s="24">
        <v>29.13</v>
      </c>
      <c r="BC7" s="24">
        <v>35.69</v>
      </c>
      <c r="BD7" s="24">
        <v>38.4</v>
      </c>
      <c r="BE7" s="24">
        <v>36.94</v>
      </c>
      <c r="BF7" s="24">
        <v>3610.16</v>
      </c>
      <c r="BG7" s="24">
        <v>3358.1</v>
      </c>
      <c r="BH7" s="24">
        <v>3071.75</v>
      </c>
      <c r="BI7" s="24">
        <v>2785.01</v>
      </c>
      <c r="BJ7" s="24">
        <v>2496.62</v>
      </c>
      <c r="BK7" s="24">
        <v>789.46</v>
      </c>
      <c r="BL7" s="24">
        <v>826.83</v>
      </c>
      <c r="BM7" s="24">
        <v>867.83</v>
      </c>
      <c r="BN7" s="24">
        <v>791.76</v>
      </c>
      <c r="BO7" s="24">
        <v>900.82</v>
      </c>
      <c r="BP7" s="24">
        <v>809.19</v>
      </c>
      <c r="BQ7" s="24">
        <v>74.09</v>
      </c>
      <c r="BR7" s="24">
        <v>76.790000000000006</v>
      </c>
      <c r="BS7" s="24">
        <v>73.09</v>
      </c>
      <c r="BT7" s="24">
        <v>70.55</v>
      </c>
      <c r="BU7" s="24">
        <v>69.22</v>
      </c>
      <c r="BV7" s="24">
        <v>57.77</v>
      </c>
      <c r="BW7" s="24">
        <v>57.31</v>
      </c>
      <c r="BX7" s="24">
        <v>57.08</v>
      </c>
      <c r="BY7" s="24">
        <v>56.26</v>
      </c>
      <c r="BZ7" s="24">
        <v>52.94</v>
      </c>
      <c r="CA7" s="24">
        <v>57.02</v>
      </c>
      <c r="CB7" s="24">
        <v>180.17</v>
      </c>
      <c r="CC7" s="24">
        <v>169.39</v>
      </c>
      <c r="CD7" s="24">
        <v>160.91</v>
      </c>
      <c r="CE7" s="24">
        <v>170.29</v>
      </c>
      <c r="CF7" s="24">
        <v>179.92</v>
      </c>
      <c r="CG7" s="24">
        <v>274.35000000000002</v>
      </c>
      <c r="CH7" s="24">
        <v>273.52</v>
      </c>
      <c r="CI7" s="24">
        <v>274.99</v>
      </c>
      <c r="CJ7" s="24">
        <v>282.08999999999997</v>
      </c>
      <c r="CK7" s="24">
        <v>303.27999999999997</v>
      </c>
      <c r="CL7" s="24">
        <v>273.68</v>
      </c>
      <c r="CM7" s="24">
        <v>40.97</v>
      </c>
      <c r="CN7" s="24">
        <v>41.63</v>
      </c>
      <c r="CO7" s="24">
        <v>45.88</v>
      </c>
      <c r="CP7" s="24">
        <v>44.3</v>
      </c>
      <c r="CQ7" s="24">
        <v>42.3</v>
      </c>
      <c r="CR7" s="24">
        <v>50.68</v>
      </c>
      <c r="CS7" s="24">
        <v>50.14</v>
      </c>
      <c r="CT7" s="24">
        <v>54.83</v>
      </c>
      <c r="CU7" s="24">
        <v>66.53</v>
      </c>
      <c r="CV7" s="24">
        <v>52.35</v>
      </c>
      <c r="CW7" s="24">
        <v>52.55</v>
      </c>
      <c r="CX7" s="24">
        <v>87.41</v>
      </c>
      <c r="CY7" s="24">
        <v>87.78</v>
      </c>
      <c r="CZ7" s="24">
        <v>88.08</v>
      </c>
      <c r="DA7" s="24">
        <v>88.11</v>
      </c>
      <c r="DB7" s="24">
        <v>88.26</v>
      </c>
      <c r="DC7" s="24">
        <v>84.86</v>
      </c>
      <c r="DD7" s="24">
        <v>84.98</v>
      </c>
      <c r="DE7" s="24">
        <v>84.7</v>
      </c>
      <c r="DF7" s="24">
        <v>84.67</v>
      </c>
      <c r="DG7" s="24">
        <v>84.39</v>
      </c>
      <c r="DH7" s="24">
        <v>87.3</v>
      </c>
      <c r="DI7" s="24">
        <v>10.17</v>
      </c>
      <c r="DJ7" s="24">
        <v>13.11</v>
      </c>
      <c r="DK7" s="24">
        <v>15.97</v>
      </c>
      <c r="DL7" s="24">
        <v>18.8</v>
      </c>
      <c r="DM7" s="24">
        <v>21.37</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5731</cp:lastModifiedBy>
  <dcterms:created xsi:type="dcterms:W3CDTF">2023-12-12T01:00:17Z</dcterms:created>
  <dcterms:modified xsi:type="dcterms:W3CDTF">2024-01-22T00:51:41Z</dcterms:modified>
  <cp:category/>
</cp:coreProperties>
</file>