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4年度分　経営比較分析表\【経営比較分析表】2022_072010_46_1718\"/>
    </mc:Choice>
  </mc:AlternateContent>
  <xr:revisionPtr revIDLastSave="0" documentId="13_ncr:1_{86701538-7779-4FEE-B182-D8F28B033E5F}" xr6:coauthVersionLast="36" xr6:coauthVersionMax="36" xr10:uidLastSave="{00000000-0000-0000-0000-000000000000}"/>
  <workbookProtection workbookAlgorithmName="SHA-512" workbookHashValue="Zj3VN7gTcayYVLNdouJYBgpa1pmxaUpEFUdJlVeMhEEFCW7WM0etor0g7z6O8cNgYqs8dnDJArTkIHzGjI3asQ==" workbookSaltValue="PCM4TfZKoxNjQeCAMAu5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P10" i="4"/>
  <c r="I10" i="4"/>
  <c r="AT8" i="4"/>
  <c r="W8" i="4"/>
  <c r="B6"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<sst xmlns="http://schemas.openxmlformats.org/spreadsheetml/2006/main" count="231" uniqueCount="119">
  <si>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</si>
  <si>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</si>
  <si>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</si>
  <si>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</si>
  <si>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</si>
  <si>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</si>
  <si>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</si>
  <si>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</si>
  <si>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</si>
  <si>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</si>
  <si>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</si>
  <si>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</si>
  <si>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</si>
  <si>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</si>
  <si>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</si>
  <si>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</si>
  <si>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</si>
  <si>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</si>
  <si>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</si>
  <si>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</si>
  <si>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</si>
  <si>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</si>
  <si>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</si>
  <si>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</si>
  <si>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</si>
  <si>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</si>
  <si>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</si>
  <si>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</si>
  <si>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</si>
  <si>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</si>
  <si>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</si>
  <si>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</si>
  <si>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</si>
  <si>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</si>
  <si>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</si>
  <si>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</si>
  <si>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</si>
  <si>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</si>
  <si>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</si>
  <si>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</si>
  <si>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</si>
  <si>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</si>
  <si>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</si>
  <si>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</si>
  <si>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</si>
  <si>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</si>
  <si>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</si>
  <si>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</si>
  <si>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</si>
  <si>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</si>
  <si>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</si>
  <si>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</si>
  <si>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</si>
  <si>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</si>
  <si>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</si>
  <si>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</si>
  <si>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</si>
  <si>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</si>
  <si>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</si>
  <si>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</si>
  <si>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</si>
  <si>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</si>
  <si>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</si>
  <si>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</si>
  <si>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</si>
  <si>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</si>
  <si>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</si>
  <si>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</si>
  <si>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</si>
  <si>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</si>
  <si>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</si>
  <si>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</si>
  <si>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</si>
  <si>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</si>
  <si>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</si>
  <si>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</si>
  <si>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</si>
  <si>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</si>
  <si>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</si>
  <si>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</si>
  <si>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</si>
  <si>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</si>
  <si>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</si>
  <si>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</si>
  <si>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</si>
  <si>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</si>
  <si>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</si>
  <si>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</si>
  <si>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</si>
  <si>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</si>
  <si>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</si>
  <si>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</si>
  <si>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</si>
  <si>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</si>
  <si>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</si>
  <si>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</si>
  <si>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</si>
  <si>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</si>
  <si>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</si>
  <si>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</si>
  <si>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</si>
  <si>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</si>
  <si>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</si>
  <si>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</si>
  <si>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</si>
  <si>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</si>
  <si>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</si>
  <si>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</si>
  <si>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</si>
  <si>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</si>
  <si>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</si>
  <si>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</si>
  <si>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</si>
  <si>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</si>
  <si>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</si>
  <si>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</si>
  <si>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令和2年度には経営戦略の見直しを行い、雨水対策や施設の耐水化のほか、老朽化施設を効率的に改修していくストックマネジメント事業など、各種事業・計画を盛り込んでいます。今後も策定した計画に沿った改修等を行っていきます。</t>
    <rPh sb="1" eb="3">
      <t>レイワ</t>
    </rPh>
    <rPh sb="4" eb="6">
      <t>ネンド</t>
    </rPh>
    <rPh sb="8" eb="12">
      <t>ケイエイセンリャク</t>
    </rPh>
    <rPh sb="13" eb="15">
      <t>ミナオ</t>
    </rPh>
    <rPh sb="17" eb="18">
      <t>オコナ</t>
    </rPh>
    <rPh sb="25" eb="27">
      <t>シセツ</t>
    </rPh>
    <rPh sb="28" eb="30">
      <t>タイスイ</t>
    </rPh>
    <rPh sb="30" eb="31">
      <t>カ</t>
    </rPh>
    <rPh sb="35" eb="38">
      <t>ロウキュウカ</t>
    </rPh>
    <rPh sb="38" eb="40">
      <t>シセツ</t>
    </rPh>
    <rPh sb="41" eb="43">
      <t>コウリツ</t>
    </rPh>
    <rPh sb="43" eb="44">
      <t>テキ</t>
    </rPh>
    <rPh sb="45" eb="47">
      <t>カイシュウ</t>
    </rPh>
    <rPh sb="61" eb="63">
      <t>ジギョウ</t>
    </rPh>
    <rPh sb="66" eb="70">
      <t>カクシュジギョウ</t>
    </rPh>
    <rPh sb="71" eb="73">
      <t>ケイカク</t>
    </rPh>
    <rPh sb="74" eb="75">
      <t>モ</t>
    </rPh>
    <rPh sb="76" eb="77">
      <t>コ</t>
    </rPh>
    <rPh sb="83" eb="85">
      <t>コンゴ</t>
    </rPh>
    <rPh sb="86" eb="88">
      <t>サクテイ</t>
    </rPh>
    <rPh sb="90" eb="92">
      <t>ケイカク</t>
    </rPh>
    <rPh sb="93" eb="94">
      <t>ソ</t>
    </rPh>
    <rPh sb="96" eb="99">
      <t>カイシュウトウ</t>
    </rPh>
    <rPh sb="100" eb="101">
      <t>オコナ</t>
    </rPh>
    <phoneticPr fontId="4"/>
  </si>
  <si>
    <t>　経常収支比率並びに経費回収率は、類似団体平均値並びに全国平均をおおむね上回っており単年度の経営状況は良好と言えます。短期的な債務に対する支払い能力を示す流動比率は、全国平均を下回っておりますが、今後改善していく見込です。
　近年、異常気象による大雨、台風の被害や、頻発している地震の被害等、予期せぬ費用が発生していますが、経営戦略を基に効率化を図った運営をしていきます。</t>
    <rPh sb="7" eb="8">
      <t>ナラ</t>
    </rPh>
    <rPh sb="10" eb="15">
      <t>ケイヒカイシュウリツ</t>
    </rPh>
    <rPh sb="21" eb="24">
      <t>ヘイキンチ</t>
    </rPh>
    <rPh sb="24" eb="25">
      <t>ナラ</t>
    </rPh>
    <rPh sb="42" eb="45">
      <t>タンネンド</t>
    </rPh>
    <rPh sb="46" eb="50">
      <t>ケイエイジョウキョウ</t>
    </rPh>
    <rPh sb="113" eb="115">
      <t>キンネン</t>
    </rPh>
    <rPh sb="116" eb="120">
      <t>イジョウキショウ</t>
    </rPh>
    <rPh sb="123" eb="125">
      <t>オオアメ</t>
    </rPh>
    <rPh sb="129" eb="131">
      <t>ヒガイ</t>
    </rPh>
    <rPh sb="133" eb="135">
      <t>ヒンパツ</t>
    </rPh>
    <rPh sb="139" eb="141">
      <t>ジシン</t>
    </rPh>
    <rPh sb="142" eb="145">
      <t>ヒガイトウ</t>
    </rPh>
    <rPh sb="146" eb="148">
      <t>ヨキ</t>
    </rPh>
    <rPh sb="150" eb="152">
      <t>ヒヨウ</t>
    </rPh>
    <rPh sb="153" eb="155">
      <t>ハッセイ</t>
    </rPh>
    <rPh sb="162" eb="166">
      <t>ケイエイセンリャク</t>
    </rPh>
    <rPh sb="167" eb="168">
      <t>モト</t>
    </rPh>
    <rPh sb="169" eb="172">
      <t>コウリツカ</t>
    </rPh>
    <rPh sb="173" eb="174">
      <t>ハカ</t>
    </rPh>
    <rPh sb="176" eb="178">
      <t>ウンエイ</t>
    </rPh>
    <phoneticPr fontId="4"/>
  </si>
  <si>
    <t>　経常収支比率は、類似団体平均値、並びに全国平均を上回っており経常収支は良好と言えます。
　一方で、短期的な債務に対する支払い能力を示す流動比率は、全国平均を下回っておりますが、令和３年度から資本費平準化債による資金調達を行ったことにより改善し、類似団体平均を上回る結果となりました。企業債残高対事業規模比率は、東日本台風被害による災害復旧債を借入れしたことから、依然高止まりのままですが、今後は起債償還額のピークを過ぎてくることから改善されていく見込みです。
　経費回収率については、100％となっており、使用料で汚水処理費にかかる経費を賄えている状況です。
　水洗化率については、類似団体平均値並びに全国平均を下回っておりますが、これは本市の地形および面積等によるもので、処理人口の分布等に要因があると考えられます。</t>
    <rPh sb="1" eb="7">
      <t>ケイジョウシュウシヒリツ</t>
    </rPh>
    <rPh sb="13" eb="16">
      <t>ヘイキンチ</t>
    </rPh>
    <rPh sb="17" eb="18">
      <t>ナラ</t>
    </rPh>
    <rPh sb="89" eb="91">
      <t>レイワ</t>
    </rPh>
    <rPh sb="92" eb="94">
      <t>ネンド</t>
    </rPh>
    <rPh sb="106" eb="108">
      <t>シキン</t>
    </rPh>
    <rPh sb="108" eb="110">
      <t>チョウタツ</t>
    </rPh>
    <rPh sb="111" eb="112">
      <t>オコナ</t>
    </rPh>
    <rPh sb="119" eb="121">
      <t>カイゼン</t>
    </rPh>
    <rPh sb="123" eb="125">
      <t>ルイジ</t>
    </rPh>
    <rPh sb="125" eb="129">
      <t>ダンタイヘイキン</t>
    </rPh>
    <rPh sb="130" eb="131">
      <t>ウエ</t>
    </rPh>
    <rPh sb="131" eb="132">
      <t>マワ</t>
    </rPh>
    <rPh sb="133" eb="135">
      <t>ケッカ</t>
    </rPh>
    <rPh sb="156" eb="159">
      <t>ヒガシニホン</t>
    </rPh>
    <rPh sb="296" eb="299">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</si>
</sst>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0.02</c:v>
                </c:pt>
                <c:pt idx="1">
                  <c:v>0.01</c:v>
                </c:pt>
                <c:pt idx="2" formatCode="#,##0.00;&quot;△&quot;#,##0.00">
                  <c:v>0</c:v>
                </c:pt>
                <c:pt idx="3">
                  <c:v>0.01</c:v>
                </c:pt>
                <c:pt idx="4">
                  <c:v>0.01</c:v>
                </c:pt>
              </c:numCache>
            </c:numRef>
          </c:val>
          <c:extLst>
            <c:ext xmlns:c16="http://schemas.microsoft.com/office/drawing/2014/chart" uri="{C3380CC4-5D6E-409C-BE32-E72D297353CC}">
              <c16:uniqueId val="{00000000-FC41-4BB7-A86A-9F6056DC5A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FC41-4BB7-A86A-9F6056DC5A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64.58</c:v>
                </c:pt>
                <c:pt idx="1">
                  <c:v>65.66</c:v>
                </c:pt>
                <c:pt idx="2">
                  <c:v>62.01</c:v>
                </c:pt>
                <c:pt idx="3">
                  <c:v>63.66</c:v>
                </c:pt>
                <c:pt idx="4">
                  <c:v>63.07</c:v>
                </c:pt>
              </c:numCache>
            </c:numRef>
          </c:val>
          <c:extLst>
            <c:ext xmlns:c16="http://schemas.microsoft.com/office/drawing/2014/chart" uri="{C3380CC4-5D6E-409C-BE32-E72D297353CC}">
              <c16:uniqueId val="{00000000-327A-4C89-8CB8-E0AD05366A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327A-4C89-8CB8-E0AD05366A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92.03</c:v>
                </c:pt>
                <c:pt idx="1">
                  <c:v>92.41</c:v>
                </c:pt>
                <c:pt idx="2">
                  <c:v>92.59</c:v>
                </c:pt>
                <c:pt idx="3">
                  <c:v>93.53</c:v>
                </c:pt>
                <c:pt idx="4">
                  <c:v>93.52</c:v>
                </c:pt>
              </c:numCache>
            </c:numRef>
          </c:val>
          <c:extLst>
            <c:ext xmlns:c16="http://schemas.microsoft.com/office/drawing/2014/chart" uri="{C3380CC4-5D6E-409C-BE32-E72D297353CC}">
              <c16:uniqueId val="{00000000-36A4-47FA-854D-A4FDFAC6F0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36A4-47FA-854D-A4FDFAC6F0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111.47</c:v>
                </c:pt>
                <c:pt idx="1">
                  <c:v>112.21</c:v>
                </c:pt>
                <c:pt idx="2">
                  <c:v>114.34</c:v>
                </c:pt>
                <c:pt idx="3">
                  <c:v>116.33</c:v>
                </c:pt>
                <c:pt idx="4">
                  <c:v>112.18</c:v>
                </c:pt>
              </c:numCache>
            </c:numRef>
          </c:val>
          <c:extLst>
            <c:ext xmlns:c16="http://schemas.microsoft.com/office/drawing/2014/chart" uri="{C3380CC4-5D6E-409C-BE32-E72D297353CC}">
              <c16:uniqueId val="{00000000-7DEA-4BB1-91B5-4E8A3C4876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7DEA-4BB1-91B5-4E8A3C4876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9.3800000000000008</c:v>
                </c:pt>
                <c:pt idx="1">
                  <c:v>12.23</c:v>
                </c:pt>
                <c:pt idx="2">
                  <c:v>15.05</c:v>
                </c:pt>
                <c:pt idx="3">
                  <c:v>17.809999999999999</c:v>
                </c:pt>
                <c:pt idx="4">
                  <c:v>20.36</c:v>
                </c:pt>
              </c:numCache>
            </c:numRef>
          </c:val>
          <c:extLst>
            <c:ext xmlns:c16="http://schemas.microsoft.com/office/drawing/2014/chart" uri="{C3380CC4-5D6E-409C-BE32-E72D297353CC}">
              <c16:uniqueId val="{00000000-2CB7-4135-98C5-F300AFFA03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2CB7-4135-98C5-F300AFFA03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1.99</c:v>
                </c:pt>
                <c:pt idx="1">
                  <c:v>3.06</c:v>
                </c:pt>
                <c:pt idx="2">
                  <c:v>3.5</c:v>
                </c:pt>
                <c:pt idx="3">
                  <c:v>4.8</c:v>
                </c:pt>
                <c:pt idx="4">
                  <c:v>7.51</c:v>
                </c:pt>
              </c:numCache>
            </c:numRef>
          </c:val>
          <c:extLst>
            <c:ext xmlns:c16="http://schemas.microsoft.com/office/drawing/2014/chart" uri="{C3380CC4-5D6E-409C-BE32-E72D297353CC}">
              <c16:uniqueId val="{00000000-A170-4EDB-A81B-43137459A8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A170-4EDB-A81B-43137459A8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B3-4F85-8CB1-7D54D36B34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ADB3-4F85-8CB1-7D54D36B34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32.270000000000003</c:v>
                </c:pt>
                <c:pt idx="1">
                  <c:v>25.57</c:v>
                </c:pt>
                <c:pt idx="2">
                  <c:v>34.630000000000003</c:v>
                </c:pt>
                <c:pt idx="3">
                  <c:v>48.28</c:v>
                </c:pt>
                <c:pt idx="4">
                  <c:v>67.83</c:v>
                </c:pt>
              </c:numCache>
            </c:numRef>
          </c:val>
          <c:extLst>
            <c:ext xmlns:c16="http://schemas.microsoft.com/office/drawing/2014/chart" uri="{C3380CC4-5D6E-409C-BE32-E72D297353CC}">
              <c16:uniqueId val="{00000000-1045-454B-A2AB-C578387170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1045-454B-A2AB-C578387170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1227.8399999999999</c:v>
                </c:pt>
                <c:pt idx="1">
                  <c:v>1177.7</c:v>
                </c:pt>
                <c:pt idx="2">
                  <c:v>1184.54</c:v>
                </c:pt>
                <c:pt idx="3">
                  <c:v>1140.42</c:v>
                </c:pt>
                <c:pt idx="4">
                  <c:v>1097.6199999999999</c:v>
                </c:pt>
              </c:numCache>
            </c:numRef>
          </c:val>
          <c:extLst>
            <c:ext xmlns:c16="http://schemas.microsoft.com/office/drawing/2014/chart" uri="{C3380CC4-5D6E-409C-BE32-E72D297353CC}">
              <c16:uniqueId val="{00000000-0FCE-4AE3-BDBC-27EB8B4128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0FCE-4AE3-BDBC-27EB8B4128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99.83</c:v>
                </c:pt>
                <c:pt idx="1">
                  <c:v>99.47</c:v>
                </c:pt>
                <c:pt idx="2">
                  <c:v>100</c:v>
                </c:pt>
                <c:pt idx="3">
                  <c:v>100</c:v>
                </c:pt>
                <c:pt idx="4">
                  <c:v>100</c:v>
                </c:pt>
              </c:numCache>
            </c:numRef>
          </c:val>
          <c:extLst>
            <c:ext xmlns:c16="http://schemas.microsoft.com/office/drawing/2014/chart" uri="{C3380CC4-5D6E-409C-BE32-E72D297353CC}">
              <c16:uniqueId val="{00000000-E002-4C9F-8AC6-850BF40011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E002-4C9F-8AC6-850BF40011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177.31</c:v>
                </c:pt>
                <c:pt idx="1">
                  <c:v>178.01</c:v>
                </c:pt>
                <c:pt idx="2">
                  <c:v>172.75</c:v>
                </c:pt>
                <c:pt idx="3">
                  <c:v>173.24</c:v>
                </c:pt>
                <c:pt idx="4">
                  <c:v>174.4</c:v>
                </c:pt>
              </c:numCache>
            </c:numRef>
          </c:val>
          <c:extLst>
            <c:ext xmlns:c16="http://schemas.microsoft.com/office/drawing/2014/chart" uri="{C3380CC4-5D6E-409C-BE32-E72D297353CC}">
              <c16:uniqueId val="{00000000-C2E6-486D-B208-3459FA9646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C2E6-486D-B208-3459FA9646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福島市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非設置</v>
      </c>
      <c r="AE8" s="67"/>
      <c r="AF8" s="67"/>
      <c r="AG8" s="67"/>
      <c r="AH8" s="67"/>
      <c r="AI8" s="67"/>
      <c r="AJ8" s="67"/>
      <c r="AK8" s="3"/>
      <c r="AL8" s="46">
        <f>データ!S6</f>
        <v>270744</v>
      </c>
      <c r="AM8" s="46"/>
      <c r="AN8" s="46"/>
      <c r="AO8" s="46"/>
      <c r="AP8" s="46"/>
      <c r="AQ8" s="46"/>
      <c r="AR8" s="46"/>
      <c r="AS8" s="46"/>
      <c r="AT8" s="45">
        <f>データ!T6</f>
        <v>767.72</v>
      </c>
      <c r="AU8" s="45"/>
      <c r="AV8" s="45"/>
      <c r="AW8" s="45"/>
      <c r="AX8" s="45"/>
      <c r="AY8" s="45"/>
      <c r="AZ8" s="45"/>
      <c r="BA8" s="45"/>
      <c r="BB8" s="45">
        <f>データ!U6</f>
        <v>352.66</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63.51</v>
      </c>
      <c r="J10" s="45"/>
      <c r="K10" s="45"/>
      <c r="L10" s="45"/>
      <c r="M10" s="45"/>
      <c r="N10" s="45"/>
      <c r="O10" s="45"/>
      <c r="P10" s="45">
        <f>データ!P6</f>
        <v>67.19</v>
      </c>
      <c r="Q10" s="45"/>
      <c r="R10" s="45"/>
      <c r="S10" s="45"/>
      <c r="T10" s="45"/>
      <c r="U10" s="45"/>
      <c r="V10" s="45"/>
      <c r="W10" s="45">
        <f>データ!Q6</f>
        <v>90.78</v>
      </c>
      <c r="X10" s="45"/>
      <c r="Y10" s="45"/>
      <c r="Z10" s="45"/>
      <c r="AA10" s="45"/>
      <c r="AB10" s="45"/>
      <c r="AC10" s="45"/>
      <c r="AD10" s="46">
        <f>データ!R6</f>
        <v>2860</v>
      </c>
      <c r="AE10" s="46"/>
      <c r="AF10" s="46"/>
      <c r="AG10" s="46"/>
      <c r="AH10" s="46"/>
      <c r="AI10" s="46"/>
      <c r="AJ10" s="46"/>
      <c r="AK10" s="2"/>
      <c r="AL10" s="46">
        <f>データ!V6</f>
        <v>180989</v>
      </c>
      <c r="AM10" s="46"/>
      <c r="AN10" s="46"/>
      <c r="AO10" s="46"/>
      <c r="AP10" s="46"/>
      <c r="AQ10" s="46"/>
      <c r="AR10" s="46"/>
      <c r="AS10" s="46"/>
      <c r="AT10" s="45">
        <f>データ!W6</f>
        <v>39.49</v>
      </c>
      <c r="AU10" s="45"/>
      <c r="AV10" s="45"/>
      <c r="AW10" s="45"/>
      <c r="AX10" s="45"/>
      <c r="AY10" s="45"/>
      <c r="AZ10" s="45"/>
      <c r="BA10" s="45"/>
      <c r="BB10" s="45">
        <f>データ!X6</f>
        <v>4583.16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2cI1J7LyZJE13Vcyf9irlBV7lod4leBcblqRjsVjsEEQV6chETHNj1OZQCJdRxjQ3Q+zdig5HNT2Z4O8lZE0g==" saltValue="pG8o2PQ0i3knvkfMB8XG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72010</v>
      </c>
      <c r="D6" s="19">
        <f t="shared" si="3"/>
        <v>46</v>
      </c>
      <c r="E6" s="19">
        <f t="shared" si="3"/>
        <v>17</v>
      </c>
      <c r="F6" s="19">
        <f t="shared" si="3"/>
        <v>1</v>
      </c>
      <c r="G6" s="19">
        <f t="shared" si="3"/>
        <v>0</v>
      </c>
      <c r="H6" s="19" t="str">
        <f t="shared" si="3"/>
        <v>福島県　福島市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63.51</v>
      </c>
      <c r="P6" s="20">
        <f t="shared" si="3"/>
        <v>67.19</v>
      </c>
      <c r="Q6" s="20">
        <f t="shared" si="3"/>
        <v>90.78</v>
      </c>
      <c r="R6" s="20">
        <f t="shared" si="3"/>
        <v>2860</v>
      </c>
      <c r="S6" s="20">
        <f t="shared" si="3"/>
        <v>270744</v>
      </c>
      <c r="T6" s="20">
        <f t="shared" si="3"/>
        <v>767.72</v>
      </c>
      <c r="U6" s="20">
        <f t="shared" si="3"/>
        <v>352.66</v>
      </c>
      <c r="V6" s="20">
        <f t="shared" si="3"/>
        <v>180989</v>
      </c>
      <c r="W6" s="20">
        <f t="shared" si="3"/>
        <v>39.49</v>
      </c>
      <c r="X6" s="20">
        <f t="shared" si="3"/>
        <v>4583.16</v>
      </c>
      <c r="Y6" s="21">
        <f>IF(Y7="",NA(),Y7)</f>
        <v>111.47</v>
      </c>
      <c r="Z6" s="21">
        <f t="shared" ref="Z6:AH6" si="4">IF(Z7="",NA(),Z7)</f>
        <v>112.21</v>
      </c>
      <c r="AA6" s="21">
        <f t="shared" si="4"/>
        <v>114.34</v>
      </c>
      <c r="AB6" s="21">
        <f t="shared" si="4"/>
        <v>116.33</v>
      </c>
      <c r="AC6" s="21">
        <f t="shared" si="4"/>
        <v>112.18</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32.270000000000003</v>
      </c>
      <c r="AV6" s="21">
        <f t="shared" ref="AV6:BD6" si="6">IF(AV7="",NA(),AV7)</f>
        <v>25.57</v>
      </c>
      <c r="AW6" s="21">
        <f t="shared" si="6"/>
        <v>34.630000000000003</v>
      </c>
      <c r="AX6" s="21">
        <f t="shared" si="6"/>
        <v>48.28</v>
      </c>
      <c r="AY6" s="21">
        <f t="shared" si="6"/>
        <v>67.83</v>
      </c>
      <c r="AZ6" s="21">
        <f t="shared" si="6"/>
        <v>62.12</v>
      </c>
      <c r="BA6" s="21">
        <f t="shared" si="6"/>
        <v>61.57</v>
      </c>
      <c r="BB6" s="21">
        <f t="shared" si="6"/>
        <v>60.82</v>
      </c>
      <c r="BC6" s="21">
        <f t="shared" si="6"/>
        <v>63.48</v>
      </c>
      <c r="BD6" s="21">
        <f t="shared" si="6"/>
        <v>65.510000000000005</v>
      </c>
      <c r="BE6" s="20" t="str">
        <f>IF(BE7="","",IF(BE7="-","【-】","【"&amp;SUBSTITUTE(TEXT(BE7,"#,##0.00"),"-","△")&amp;"】"))</f>
        <v>【73.44】</v>
      </c>
      <c r="BF6" s="21">
        <f>IF(BF7="",NA(),BF7)</f>
        <v>1227.8399999999999</v>
      </c>
      <c r="BG6" s="21">
        <f t="shared" ref="BG6:BO6" si="7">IF(BG7="",NA(),BG7)</f>
        <v>1177.7</v>
      </c>
      <c r="BH6" s="21">
        <f t="shared" si="7"/>
        <v>1184.54</v>
      </c>
      <c r="BI6" s="21">
        <f t="shared" si="7"/>
        <v>1140.42</v>
      </c>
      <c r="BJ6" s="21">
        <f t="shared" si="7"/>
        <v>1097.6199999999999</v>
      </c>
      <c r="BK6" s="21">
        <f t="shared" si="7"/>
        <v>875.53</v>
      </c>
      <c r="BL6" s="21">
        <f t="shared" si="7"/>
        <v>867.39</v>
      </c>
      <c r="BM6" s="21">
        <f t="shared" si="7"/>
        <v>920.83</v>
      </c>
      <c r="BN6" s="21">
        <f t="shared" si="7"/>
        <v>874.02</v>
      </c>
      <c r="BO6" s="21">
        <f t="shared" si="7"/>
        <v>827.43</v>
      </c>
      <c r="BP6" s="20" t="str">
        <f>IF(BP7="","",IF(BP7="-","【-】","【"&amp;SUBSTITUTE(TEXT(BP7,"#,##0.00"),"-","△")&amp;"】"))</f>
        <v>【652.82】</v>
      </c>
      <c r="BQ6" s="21">
        <f>IF(BQ7="",NA(),BQ7)</f>
        <v>99.83</v>
      </c>
      <c r="BR6" s="21">
        <f t="shared" ref="BR6:BZ6" si="8">IF(BR7="",NA(),BR7)</f>
        <v>99.47</v>
      </c>
      <c r="BS6" s="21">
        <f t="shared" si="8"/>
        <v>100</v>
      </c>
      <c r="BT6" s="21">
        <f t="shared" si="8"/>
        <v>100</v>
      </c>
      <c r="BU6" s="21">
        <f t="shared" si="8"/>
        <v>100</v>
      </c>
      <c r="BV6" s="21">
        <f t="shared" si="8"/>
        <v>99.83</v>
      </c>
      <c r="BW6" s="21">
        <f t="shared" si="8"/>
        <v>100.91</v>
      </c>
      <c r="BX6" s="21">
        <f t="shared" si="8"/>
        <v>99.82</v>
      </c>
      <c r="BY6" s="21">
        <f t="shared" si="8"/>
        <v>100.32</v>
      </c>
      <c r="BZ6" s="21">
        <f t="shared" si="8"/>
        <v>99.71</v>
      </c>
      <c r="CA6" s="20" t="str">
        <f>IF(CA7="","",IF(CA7="-","【-】","【"&amp;SUBSTITUTE(TEXT(CA7,"#,##0.00"),"-","△")&amp;"】"))</f>
        <v>【97.61】</v>
      </c>
      <c r="CB6" s="21">
        <f>IF(CB7="",NA(),CB7)</f>
        <v>177.31</v>
      </c>
      <c r="CC6" s="21">
        <f t="shared" ref="CC6:CK6" si="9">IF(CC7="",NA(),CC7)</f>
        <v>178.01</v>
      </c>
      <c r="CD6" s="21">
        <f t="shared" si="9"/>
        <v>172.75</v>
      </c>
      <c r="CE6" s="21">
        <f t="shared" si="9"/>
        <v>173.24</v>
      </c>
      <c r="CF6" s="21">
        <f t="shared" si="9"/>
        <v>174.4</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64.58</v>
      </c>
      <c r="CN6" s="21">
        <f t="shared" ref="CN6:CV6" si="10">IF(CN7="",NA(),CN7)</f>
        <v>65.66</v>
      </c>
      <c r="CO6" s="21">
        <f t="shared" si="10"/>
        <v>62.01</v>
      </c>
      <c r="CP6" s="21">
        <f t="shared" si="10"/>
        <v>63.66</v>
      </c>
      <c r="CQ6" s="21">
        <f t="shared" si="10"/>
        <v>63.07</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92.03</v>
      </c>
      <c r="CY6" s="21">
        <f t="shared" ref="CY6:DG6" si="11">IF(CY7="",NA(),CY7)</f>
        <v>92.41</v>
      </c>
      <c r="CZ6" s="21">
        <f t="shared" si="11"/>
        <v>92.59</v>
      </c>
      <c r="DA6" s="21">
        <f t="shared" si="11"/>
        <v>93.53</v>
      </c>
      <c r="DB6" s="21">
        <f t="shared" si="11"/>
        <v>93.52</v>
      </c>
      <c r="DC6" s="21">
        <f t="shared" si="11"/>
        <v>93.96</v>
      </c>
      <c r="DD6" s="21">
        <f t="shared" si="11"/>
        <v>94.06</v>
      </c>
      <c r="DE6" s="21">
        <f t="shared" si="11"/>
        <v>94.41</v>
      </c>
      <c r="DF6" s="21">
        <f t="shared" si="11"/>
        <v>94.43</v>
      </c>
      <c r="DG6" s="21">
        <f t="shared" si="11"/>
        <v>94.58</v>
      </c>
      <c r="DH6" s="20" t="str">
        <f>IF(DH7="","",IF(DH7="-","【-】","【"&amp;SUBSTITUTE(TEXT(DH7,"#,##0.00"),"-","△")&amp;"】"))</f>
        <v>【95.82】</v>
      </c>
      <c r="DI6" s="21">
        <f>IF(DI7="",NA(),DI7)</f>
        <v>9.3800000000000008</v>
      </c>
      <c r="DJ6" s="21">
        <f t="shared" ref="DJ6:DR6" si="12">IF(DJ7="",NA(),DJ7)</f>
        <v>12.23</v>
      </c>
      <c r="DK6" s="21">
        <f t="shared" si="12"/>
        <v>15.05</v>
      </c>
      <c r="DL6" s="21">
        <f t="shared" si="12"/>
        <v>17.809999999999999</v>
      </c>
      <c r="DM6" s="21">
        <f t="shared" si="12"/>
        <v>20.36</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1.99</v>
      </c>
      <c r="DU6" s="21">
        <f t="shared" ref="DU6:EC6" si="13">IF(DU7="",NA(),DU7)</f>
        <v>3.06</v>
      </c>
      <c r="DV6" s="21">
        <f t="shared" si="13"/>
        <v>3.5</v>
      </c>
      <c r="DW6" s="21">
        <f t="shared" si="13"/>
        <v>4.8</v>
      </c>
      <c r="DX6" s="21">
        <f t="shared" si="13"/>
        <v>7.51</v>
      </c>
      <c r="DY6" s="21">
        <f t="shared" si="13"/>
        <v>5.04</v>
      </c>
      <c r="DZ6" s="21">
        <f t="shared" si="13"/>
        <v>5.1100000000000003</v>
      </c>
      <c r="EA6" s="21">
        <f t="shared" si="13"/>
        <v>5.18</v>
      </c>
      <c r="EB6" s="21">
        <f t="shared" si="13"/>
        <v>6.01</v>
      </c>
      <c r="EC6" s="21">
        <f t="shared" si="13"/>
        <v>6.84</v>
      </c>
      <c r="ED6" s="20" t="str">
        <f>IF(ED7="","",IF(ED7="-","【-】","【"&amp;SUBSTITUTE(TEXT(ED7,"#,##0.00"),"-","△")&amp;"】"))</f>
        <v>【7.62】</v>
      </c>
      <c r="EE6" s="21">
        <f>IF(EE7="",NA(),EE7)</f>
        <v>0.02</v>
      </c>
      <c r="EF6" s="21">
        <f t="shared" ref="EF6:EN6" si="14">IF(EF7="",NA(),EF7)</f>
        <v>0.01</v>
      </c>
      <c r="EG6" s="20">
        <f t="shared" si="14"/>
        <v>0</v>
      </c>
      <c r="EH6" s="21">
        <f t="shared" si="14"/>
        <v>0.01</v>
      </c>
      <c r="EI6" s="21">
        <f t="shared" si="14"/>
        <v>0.01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72010</v>
      </c>
      <c r="D7" s="23">
        <v>46</v>
      </c>
      <c r="E7" s="23">
        <v>17</v>
      </c>
      <c r="F7" s="23">
        <v>1</v>
      </c>
      <c r="G7" s="23">
        <v>0</v>
      </c>
      <c r="H7" s="23" t="s">
        <v>96</v>
      </c>
      <c r="I7" s="23" t="s">
        <v>97</v>
      </c>
      <c r="J7" s="23" t="s">
        <v>98</v>
      </c>
      <c r="K7" s="23" t="s">
        <v>99</v>
      </c>
      <c r="L7" s="23" t="s">
        <v>100</v>
      </c>
      <c r="M7" s="23" t="s">
        <v>101</v>
      </c>
      <c r="N7" s="24" t="s">
        <v>102</v>
      </c>
      <c r="O7" s="24">
        <v>63.51</v>
      </c>
      <c r="P7" s="24">
        <v>67.19</v>
      </c>
      <c r="Q7" s="24">
        <v>90.78</v>
      </c>
      <c r="R7" s="24">
        <v>2860</v>
      </c>
      <c r="S7" s="24">
        <v>270744</v>
      </c>
      <c r="T7" s="24">
        <v>767.72</v>
      </c>
      <c r="U7" s="24">
        <v>352.66</v>
      </c>
      <c r="V7" s="24">
        <v>180989</v>
      </c>
      <c r="W7" s="24">
        <v>39.49</v>
      </c>
      <c r="X7" s="24">
        <v>4583.16</v>
      </c>
      <c r="Y7" s="24">
        <v>111.47</v>
      </c>
      <c r="Z7" s="24">
        <v>112.21</v>
      </c>
      <c r="AA7" s="24">
        <v>114.34</v>
      </c>
      <c r="AB7" s="24">
        <v>116.33</v>
      </c>
      <c r="AC7" s="24">
        <v>112.18</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32.270000000000003</v>
      </c>
      <c r="AV7" s="24">
        <v>25.57</v>
      </c>
      <c r="AW7" s="24">
        <v>34.630000000000003</v>
      </c>
      <c r="AX7" s="24">
        <v>48.28</v>
      </c>
      <c r="AY7" s="24">
        <v>67.83</v>
      </c>
      <c r="AZ7" s="24">
        <v>62.12</v>
      </c>
      <c r="BA7" s="24">
        <v>61.57</v>
      </c>
      <c r="BB7" s="24">
        <v>60.82</v>
      </c>
      <c r="BC7" s="24">
        <v>63.48</v>
      </c>
      <c r="BD7" s="24">
        <v>65.510000000000005</v>
      </c>
      <c r="BE7" s="24">
        <v>73.44</v>
      </c>
      <c r="BF7" s="24">
        <v>1227.8399999999999</v>
      </c>
      <c r="BG7" s="24">
        <v>1177.7</v>
      </c>
      <c r="BH7" s="24">
        <v>1184.54</v>
      </c>
      <c r="BI7" s="24">
        <v>1140.42</v>
      </c>
      <c r="BJ7" s="24">
        <v>1097.6199999999999</v>
      </c>
      <c r="BK7" s="24">
        <v>875.53</v>
      </c>
      <c r="BL7" s="24">
        <v>867.39</v>
      </c>
      <c r="BM7" s="24">
        <v>920.83</v>
      </c>
      <c r="BN7" s="24">
        <v>874.02</v>
      </c>
      <c r="BO7" s="24">
        <v>827.43</v>
      </c>
      <c r="BP7" s="24">
        <v>652.82000000000005</v>
      </c>
      <c r="BQ7" s="24">
        <v>99.83</v>
      </c>
      <c r="BR7" s="24">
        <v>99.47</v>
      </c>
      <c r="BS7" s="24">
        <v>100</v>
      </c>
      <c r="BT7" s="24">
        <v>100</v>
      </c>
      <c r="BU7" s="24">
        <v>100</v>
      </c>
      <c r="BV7" s="24">
        <v>99.83</v>
      </c>
      <c r="BW7" s="24">
        <v>100.91</v>
      </c>
      <c r="BX7" s="24">
        <v>99.82</v>
      </c>
      <c r="BY7" s="24">
        <v>100.32</v>
      </c>
      <c r="BZ7" s="24">
        <v>99.71</v>
      </c>
      <c r="CA7" s="24">
        <v>97.61</v>
      </c>
      <c r="CB7" s="24">
        <v>177.31</v>
      </c>
      <c r="CC7" s="24">
        <v>178.01</v>
      </c>
      <c r="CD7" s="24">
        <v>172.75</v>
      </c>
      <c r="CE7" s="24">
        <v>173.24</v>
      </c>
      <c r="CF7" s="24">
        <v>174.4</v>
      </c>
      <c r="CG7" s="24">
        <v>158.94</v>
      </c>
      <c r="CH7" s="24">
        <v>158.04</v>
      </c>
      <c r="CI7" s="24">
        <v>156.77000000000001</v>
      </c>
      <c r="CJ7" s="24">
        <v>157.63999999999999</v>
      </c>
      <c r="CK7" s="24">
        <v>159.59</v>
      </c>
      <c r="CL7" s="24">
        <v>138.29</v>
      </c>
      <c r="CM7" s="24">
        <v>64.58</v>
      </c>
      <c r="CN7" s="24">
        <v>65.66</v>
      </c>
      <c r="CO7" s="24">
        <v>62.01</v>
      </c>
      <c r="CP7" s="24">
        <v>63.66</v>
      </c>
      <c r="CQ7" s="24">
        <v>63.07</v>
      </c>
      <c r="CR7" s="24">
        <v>67.069999999999993</v>
      </c>
      <c r="CS7" s="24">
        <v>66.78</v>
      </c>
      <c r="CT7" s="24">
        <v>67</v>
      </c>
      <c r="CU7" s="24">
        <v>66.650000000000006</v>
      </c>
      <c r="CV7" s="24">
        <v>64.45</v>
      </c>
      <c r="CW7" s="24">
        <v>59.1</v>
      </c>
      <c r="CX7" s="24">
        <v>92.03</v>
      </c>
      <c r="CY7" s="24">
        <v>92.41</v>
      </c>
      <c r="CZ7" s="24">
        <v>92.59</v>
      </c>
      <c r="DA7" s="24">
        <v>93.53</v>
      </c>
      <c r="DB7" s="24">
        <v>93.52</v>
      </c>
      <c r="DC7" s="24">
        <v>93.96</v>
      </c>
      <c r="DD7" s="24">
        <v>94.06</v>
      </c>
      <c r="DE7" s="24">
        <v>94.41</v>
      </c>
      <c r="DF7" s="24">
        <v>94.43</v>
      </c>
      <c r="DG7" s="24">
        <v>94.58</v>
      </c>
      <c r="DH7" s="24">
        <v>95.82</v>
      </c>
      <c r="DI7" s="24">
        <v>9.3800000000000008</v>
      </c>
      <c r="DJ7" s="24">
        <v>12.23</v>
      </c>
      <c r="DK7" s="24">
        <v>15.05</v>
      </c>
      <c r="DL7" s="24">
        <v>17.809999999999999</v>
      </c>
      <c r="DM7" s="24">
        <v>20.36</v>
      </c>
      <c r="DN7" s="24">
        <v>33.090000000000003</v>
      </c>
      <c r="DO7" s="24">
        <v>34.33</v>
      </c>
      <c r="DP7" s="24">
        <v>34.15</v>
      </c>
      <c r="DQ7" s="24">
        <v>35.53</v>
      </c>
      <c r="DR7" s="24">
        <v>37.51</v>
      </c>
      <c r="DS7" s="24">
        <v>39.74</v>
      </c>
      <c r="DT7" s="24">
        <v>1.99</v>
      </c>
      <c r="DU7" s="24">
        <v>3.06</v>
      </c>
      <c r="DV7" s="24">
        <v>3.5</v>
      </c>
      <c r="DW7" s="24">
        <v>4.8</v>
      </c>
      <c r="DX7" s="24">
        <v>7.51</v>
      </c>
      <c r="DY7" s="24">
        <v>5.04</v>
      </c>
      <c r="DZ7" s="24">
        <v>5.1100000000000003</v>
      </c>
      <c r="EA7" s="24">
        <v>5.18</v>
      </c>
      <c r="EB7" s="24">
        <v>6.01</v>
      </c>
      <c r="EC7" s="24">
        <v>6.84</v>
      </c>
      <c r="ED7" s="24">
        <v>7.62</v>
      </c>
      <c r="EE7" s="24">
        <v>0.02</v>
      </c>
      <c r="EF7" s="24">
        <v>0.01</v>
      </c>
      <c r="EG7" s="24">
        <v>0</v>
      </c>
      <c r="EH7" s="24">
        <v>0.01</v>
      </c>
      <c r="EI7" s="24">
        <v>0.01</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5731</cp:lastModifiedBy>
  <dcterms:created xsi:type="dcterms:W3CDTF">2023-12-12T00:43:12Z</dcterms:created>
  <dcterms:modified xsi:type="dcterms:W3CDTF">2024-01-22T00:52:10Z</dcterms:modified>
  <cp:category/>
</cp:coreProperties>
</file>