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5\回答\"/>
    </mc:Choice>
  </mc:AlternateContent>
  <workbookProtection workbookAlgorithmName="SHA-512" workbookHashValue="29WzC1lsiIU3PZe6Di63pao0SI/4mc3TcHpNT24d3cEWoUnxY7D7oXy7LyykUi36uujp2LMl65Wclt4VvkOHeA==" workbookSaltValue="SgvD+yNhyCAjTGpwyn9OqA==" workbookSpinCount="100000" lockStructure="1"/>
  <bookViews>
    <workbookView xWindow="0" yWindow="0" windowWidth="15360" windowHeight="7632"/>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I12" i="5"/>
  <c r="DE12" i="5"/>
  <c r="CK12" i="5"/>
  <c r="BQ12" i="5"/>
  <c r="BM12" i="5"/>
  <c r="AS12" i="5"/>
  <c r="Y12" i="5"/>
  <c r="U12" i="5"/>
  <c r="DR11" i="5"/>
  <c r="CX11" i="5"/>
  <c r="CT11" i="5"/>
  <c r="BZ11" i="5"/>
  <c r="BF11" i="5"/>
  <c r="BB11" i="5"/>
  <c r="AH11" i="5"/>
  <c r="EE10" i="5"/>
  <c r="EA10" i="5"/>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P6" i="5"/>
  <c r="DQ11" i="5" s="1"/>
  <c r="DO6" i="5"/>
  <c r="DP11" i="5" s="1"/>
  <c r="DN6" i="5"/>
  <c r="DM6" i="5"/>
  <c r="DL6" i="5"/>
  <c r="DH12" i="5" s="1"/>
  <c r="DK6" i="5"/>
  <c r="DG12" i="5" s="1"/>
  <c r="DJ6" i="5"/>
  <c r="DF12" i="5" s="1"/>
  <c r="DI6" i="5"/>
  <c r="DH6" i="5"/>
  <c r="DI11" i="5" s="1"/>
  <c r="DG6" i="5"/>
  <c r="DH11" i="5" s="1"/>
  <c r="DF6" i="5"/>
  <c r="DG11" i="5" s="1"/>
  <c r="DE6" i="5"/>
  <c r="DF11" i="5" s="1"/>
  <c r="DD6" i="5"/>
  <c r="DE11" i="5" s="1"/>
  <c r="DC6" i="5"/>
  <c r="GJ90" i="4" s="1"/>
  <c r="DB6" i="5"/>
  <c r="CX12" i="5" s="1"/>
  <c r="DA6" i="5"/>
  <c r="CW12" i="5" s="1"/>
  <c r="CZ6" i="5"/>
  <c r="CV12" i="5" s="1"/>
  <c r="CY6" i="5"/>
  <c r="OZ56" i="4" s="1"/>
  <c r="CX6" i="5"/>
  <c r="CT12" i="5" s="1"/>
  <c r="CW6" i="5"/>
  <c r="CV6" i="5"/>
  <c r="CW11" i="5" s="1"/>
  <c r="CU6" i="5"/>
  <c r="CV11" i="5" s="1"/>
  <c r="CT6" i="5"/>
  <c r="CU11" i="5" s="1"/>
  <c r="CS6" i="5"/>
  <c r="CR6" i="5"/>
  <c r="CQ6" i="5"/>
  <c r="CM12" i="5" s="1"/>
  <c r="CP6" i="5"/>
  <c r="CL12" i="5" s="1"/>
  <c r="CO6" i="5"/>
  <c r="CN6" i="5"/>
  <c r="CJ12" i="5" s="1"/>
  <c r="CM6" i="5"/>
  <c r="CI12" i="5" s="1"/>
  <c r="CL6" i="5"/>
  <c r="CM11" i="5" s="1"/>
  <c r="CK6" i="5"/>
  <c r="CL11" i="5" s="1"/>
  <c r="CJ6" i="5"/>
  <c r="CK11" i="5" s="1"/>
  <c r="CI6" i="5"/>
  <c r="KF55" i="4" s="1"/>
  <c r="CH6" i="5"/>
  <c r="CI11" i="5" s="1"/>
  <c r="CG6" i="5"/>
  <c r="CF6" i="5"/>
  <c r="CB12" i="5" s="1"/>
  <c r="CE6" i="5"/>
  <c r="GZ56" i="4" s="1"/>
  <c r="CD6" i="5"/>
  <c r="BZ12" i="5" s="1"/>
  <c r="CC6" i="5"/>
  <c r="BY12" i="5" s="1"/>
  <c r="CB6" i="5"/>
  <c r="BX12" i="5" s="1"/>
  <c r="CA6" i="5"/>
  <c r="CB11" i="5" s="1"/>
  <c r="BZ6" i="5"/>
  <c r="CA11" i="5" s="1"/>
  <c r="BY6" i="5"/>
  <c r="BX6" i="5"/>
  <c r="BY11" i="5" s="1"/>
  <c r="BW6" i="5"/>
  <c r="BX11" i="5" s="1"/>
  <c r="BV6" i="5"/>
  <c r="BU6" i="5"/>
  <c r="BT6" i="5"/>
  <c r="BP12" i="5" s="1"/>
  <c r="BS6" i="5"/>
  <c r="BO12" i="5" s="1"/>
  <c r="BR6" i="5"/>
  <c r="BN12" i="5" s="1"/>
  <c r="BQ6" i="5"/>
  <c r="BP6" i="5"/>
  <c r="BQ11" i="5" s="1"/>
  <c r="BO6" i="5"/>
  <c r="BP11" i="5" s="1"/>
  <c r="BN6" i="5"/>
  <c r="BO11" i="5" s="1"/>
  <c r="BM6" i="5"/>
  <c r="BN11" i="5" s="1"/>
  <c r="BL6" i="5"/>
  <c r="BM11" i="5" s="1"/>
  <c r="BK6" i="5"/>
  <c r="CF90" i="4" s="1"/>
  <c r="BJ6" i="5"/>
  <c r="BF12" i="5" s="1"/>
  <c r="BI6" i="5"/>
  <c r="BE12" i="5" s="1"/>
  <c r="BH6" i="5"/>
  <c r="BD12" i="5" s="1"/>
  <c r="BG6" i="5"/>
  <c r="BC12" i="5" s="1"/>
  <c r="BF6" i="5"/>
  <c r="BB12" i="5" s="1"/>
  <c r="BE6" i="5"/>
  <c r="BD6" i="5"/>
  <c r="BE11" i="5" s="1"/>
  <c r="BC6" i="5"/>
  <c r="BD11" i="5" s="1"/>
  <c r="BB6" i="5"/>
  <c r="BC11" i="5" s="1"/>
  <c r="BA6" i="5"/>
  <c r="AZ6" i="5"/>
  <c r="BE90" i="4" s="1"/>
  <c r="AY6" i="5"/>
  <c r="AU12" i="5" s="1"/>
  <c r="AX6" i="5"/>
  <c r="AT12" i="5" s="1"/>
  <c r="AW6" i="5"/>
  <c r="AV6" i="5"/>
  <c r="AR12" i="5" s="1"/>
  <c r="AU6" i="5"/>
  <c r="AQ12" i="5" s="1"/>
  <c r="AT6" i="5"/>
  <c r="AU11" i="5" s="1"/>
  <c r="AS6" i="5"/>
  <c r="AT11" i="5" s="1"/>
  <c r="AR6" i="5"/>
  <c r="AS11" i="5" s="1"/>
  <c r="AQ6" i="5"/>
  <c r="KF32" i="4" s="1"/>
  <c r="AP6" i="5"/>
  <c r="AQ11" i="5" s="1"/>
  <c r="AO6" i="5"/>
  <c r="AN6" i="5"/>
  <c r="AJ12" i="5" s="1"/>
  <c r="AM6" i="5"/>
  <c r="AI12" i="5" s="1"/>
  <c r="AL6" i="5"/>
  <c r="AH12" i="5" s="1"/>
  <c r="AK6" i="5"/>
  <c r="AG12" i="5" s="1"/>
  <c r="AJ6" i="5"/>
  <c r="AF12" i="5" s="1"/>
  <c r="AI6" i="5"/>
  <c r="AJ11" i="5" s="1"/>
  <c r="AH6" i="5"/>
  <c r="AI11" i="5" s="1"/>
  <c r="AG6" i="5"/>
  <c r="AF6" i="5"/>
  <c r="AG11" i="5" s="1"/>
  <c r="AE6" i="5"/>
  <c r="AF11" i="5" s="1"/>
  <c r="AD6" i="5"/>
  <c r="AC6" i="5"/>
  <c r="AB6" i="5"/>
  <c r="X12" i="5" s="1"/>
  <c r="AA6" i="5"/>
  <c r="W12" i="5" s="1"/>
  <c r="Z6" i="5"/>
  <c r="V12" i="5" s="1"/>
  <c r="Y6" i="5"/>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DG90" i="4"/>
  <c r="AD90" i="4"/>
  <c r="C90" i="4"/>
  <c r="PZ81" i="4"/>
  <c r="OY81" i="4"/>
  <c r="NX81" i="4"/>
  <c r="KO81" i="4"/>
  <c r="JN81" i="4"/>
  <c r="IM81" i="4"/>
  <c r="HL81" i="4"/>
  <c r="GK81" i="4"/>
  <c r="EC81" i="4"/>
  <c r="DB81" i="4"/>
  <c r="AZ81" i="4"/>
  <c r="Y81" i="4"/>
  <c r="RA80" i="4"/>
  <c r="PZ80" i="4"/>
  <c r="OY80" i="4"/>
  <c r="NX80" i="4"/>
  <c r="MW80" i="4"/>
  <c r="JN80" i="4"/>
  <c r="IM80" i="4"/>
  <c r="HL80" i="4"/>
  <c r="EC80" i="4"/>
  <c r="DB80" i="4"/>
  <c r="CA80" i="4"/>
  <c r="AZ80" i="4"/>
  <c r="Y80" i="4"/>
  <c r="RA79" i="4"/>
  <c r="OY79" i="4"/>
  <c r="NX79" i="4"/>
  <c r="MW79" i="4"/>
  <c r="KO79" i="4"/>
  <c r="IM79" i="4"/>
  <c r="HL79" i="4"/>
  <c r="GK79" i="4"/>
  <c r="EC79" i="4"/>
  <c r="CA79" i="4"/>
  <c r="AZ79" i="4"/>
  <c r="Y79" i="4"/>
  <c r="RH56" i="4"/>
  <c r="QN56" i="4"/>
  <c r="PT56" i="4"/>
  <c r="OF56" i="4"/>
  <c r="MN56" i="4"/>
  <c r="LT56" i="4"/>
  <c r="KZ56" i="4"/>
  <c r="KF56" i="4"/>
  <c r="JL56" i="4"/>
  <c r="GF56" i="4"/>
  <c r="FL56" i="4"/>
  <c r="CZ56" i="4"/>
  <c r="CF56" i="4"/>
  <c r="BL56" i="4"/>
  <c r="AR56" i="4"/>
  <c r="X56" i="4"/>
  <c r="RH55" i="4"/>
  <c r="QN55" i="4"/>
  <c r="OZ55" i="4"/>
  <c r="OF55" i="4"/>
  <c r="MN55" i="4"/>
  <c r="LT55" i="4"/>
  <c r="KZ55" i="4"/>
  <c r="JL55" i="4"/>
  <c r="GZ55" i="4"/>
  <c r="GF55" i="4"/>
  <c r="FL55" i="4"/>
  <c r="CZ55" i="4"/>
  <c r="BL55" i="4"/>
  <c r="AR55" i="4"/>
  <c r="X55" i="4"/>
  <c r="RH54" i="4"/>
  <c r="QN54" i="4"/>
  <c r="PT54" i="4"/>
  <c r="OZ54" i="4"/>
  <c r="OF54" i="4"/>
  <c r="MN54" i="4"/>
  <c r="KZ54" i="4"/>
  <c r="KF54" i="4"/>
  <c r="JL54" i="4"/>
  <c r="HT54" i="4"/>
  <c r="GF54" i="4"/>
  <c r="FL54" i="4"/>
  <c r="ER54" i="4"/>
  <c r="CZ54" i="4"/>
  <c r="BL54" i="4"/>
  <c r="AR54" i="4"/>
  <c r="X54" i="4"/>
  <c r="RH33" i="4"/>
  <c r="QN33" i="4"/>
  <c r="PT33" i="4"/>
  <c r="OF33" i="4"/>
  <c r="MN33" i="4"/>
  <c r="LT33" i="4"/>
  <c r="KZ33" i="4"/>
  <c r="KF33" i="4"/>
  <c r="JL33" i="4"/>
  <c r="GF33" i="4"/>
  <c r="FL33" i="4"/>
  <c r="CZ33" i="4"/>
  <c r="CF33" i="4"/>
  <c r="BL33" i="4"/>
  <c r="AR33" i="4"/>
  <c r="X33" i="4"/>
  <c r="RH32" i="4"/>
  <c r="QN32" i="4"/>
  <c r="OZ32" i="4"/>
  <c r="OF32" i="4"/>
  <c r="MN32" i="4"/>
  <c r="LT32" i="4"/>
  <c r="JL32" i="4"/>
  <c r="GZ32" i="4"/>
  <c r="GF32" i="4"/>
  <c r="FL32" i="4"/>
  <c r="BL32" i="4"/>
  <c r="AR32" i="4"/>
  <c r="RH31" i="4"/>
  <c r="QN31" i="4"/>
  <c r="PT31" i="4"/>
  <c r="OZ31" i="4"/>
  <c r="OF31" i="4"/>
  <c r="MN31" i="4"/>
  <c r="KZ31" i="4"/>
  <c r="KF31" i="4"/>
  <c r="JL31" i="4"/>
  <c r="HT31" i="4"/>
  <c r="GF31" i="4"/>
  <c r="FL31" i="4"/>
  <c r="ER31" i="4"/>
  <c r="CZ31" i="4"/>
  <c r="BL31" i="4"/>
  <c r="AR31" i="4"/>
  <c r="X31" i="4"/>
  <c r="LZ10" i="4"/>
  <c r="IT10" i="4"/>
  <c r="FN10" i="4"/>
  <c r="CH10" i="4"/>
  <c r="B10" i="4"/>
  <c r="PF8" i="4"/>
  <c r="LZ8" i="4"/>
  <c r="IT8" i="4"/>
  <c r="FN8" i="4"/>
  <c r="CH8" i="4"/>
  <c r="B8" i="4"/>
  <c r="B5" i="4"/>
  <c r="CF31" i="4" l="1"/>
  <c r="CF32" i="4"/>
  <c r="CF55" i="4"/>
  <c r="X32" i="4"/>
  <c r="CZ32" i="4"/>
  <c r="KZ32" i="4"/>
  <c r="GZ33" i="4"/>
  <c r="OZ33" i="4"/>
  <c r="LT31" i="4"/>
  <c r="ER32" i="4"/>
  <c r="HT32" i="4"/>
  <c r="PT32" i="4"/>
  <c r="ER33" i="4"/>
  <c r="HT33" i="4"/>
  <c r="LT54" i="4"/>
  <c r="ER55" i="4"/>
  <c r="HT55" i="4"/>
  <c r="PT55" i="4"/>
  <c r="ER56" i="4"/>
  <c r="HT56" i="4"/>
  <c r="PZ79" i="4"/>
  <c r="V10" i="5"/>
  <c r="AF10" i="5"/>
  <c r="AJ10" i="5"/>
  <c r="AT10" i="5"/>
  <c r="BD10" i="5"/>
  <c r="BN10" i="5"/>
  <c r="BX10" i="5"/>
  <c r="CB10" i="5"/>
  <c r="CL10" i="5"/>
  <c r="CV10" i="5"/>
  <c r="DF10" i="5"/>
  <c r="DP10" i="5"/>
  <c r="DT10" i="5"/>
  <c r="ED10" i="5"/>
  <c r="BE10" i="5"/>
  <c r="CW10" i="5"/>
  <c r="AR11" i="5"/>
  <c r="CJ11" i="5"/>
  <c r="CA12" i="5"/>
  <c r="CU12" i="5"/>
  <c r="DB79" i="4"/>
  <c r="X10" i="5"/>
  <c r="AH10" i="5"/>
  <c r="AR10" i="5"/>
  <c r="BB10" i="5"/>
  <c r="BF10" i="5"/>
  <c r="BP10" i="5"/>
  <c r="BZ10" i="5"/>
  <c r="CJ10" i="5"/>
  <c r="CT10" i="5"/>
  <c r="CX10" i="5"/>
  <c r="DH10" i="5"/>
  <c r="DR10" i="5"/>
  <c r="EB10" i="5"/>
  <c r="CF54" i="4"/>
  <c r="GZ31" i="4"/>
  <c r="GZ54" i="4"/>
  <c r="JN79" i="4"/>
  <c r="GK80" i="4"/>
  <c r="KO80" i="4"/>
  <c r="CA81" i="4"/>
  <c r="MW81" i="4"/>
  <c r="RA81" i="4"/>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<sst xmlns="http://schemas.openxmlformats.org/spreadsheetml/2006/main" count="262" uniqueCount="108">
  <si>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</si>
  <si>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</si>
  <si>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</si>
  <si>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</si>
  <si>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</si>
  <si>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</si>
  <si>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</si>
  <si>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</si>
  <si>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</si>
  <si>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</si>
  <si>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</si>
  <si>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</si>
  <si>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</si>
  <si>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</si>
  <si>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</si>
  <si>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</si>
  <si>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</si>
  <si>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</si>
  <si>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</si>
  <si>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</si>
  <si>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</si>
  <si>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</si>
  <si>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</si>
  <si>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</si>
  <si>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</si>
  <si>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</si>
  <si>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</si>
  <si>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</si>
  <si>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</si>
  <si>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</si>
  <si>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</si>
  <si>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</si>
  <si>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</si>
  <si>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</si>
  <si>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</si>
  <si>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</si>
  <si>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</si>
  <si>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</si>
  <si>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</si>
  <si>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</si>
  <si>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</si>
  <si>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</si>
  <si>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</si>
  <si>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</si>
  <si>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</si>
  <si>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</si>
  <si>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</si>
  <si>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</si>
  <si>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</si>
  <si>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</si>
  <si>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</si>
  <si>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</si>
  <si>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</si>
  <si>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</si>
  <si>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</si>
  <si>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</si>
  <si>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</si>
  <si>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</si>
  <si>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</si>
  <si>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</si>
  <si>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</si>
  <si>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</si>
  <si>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</si>
  <si>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</si>
  <si>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</si>
  <si>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</si>
  <si>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</si>
  <si>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</si>
  <si>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</si>
  <si>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</si>
  <si>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</si>
  <si>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</si>
  <si>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</si>
  <si>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</si>
  <si>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</si>
  <si>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</si>
  <si>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</si>
  <si>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</si>
  <si>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</si>
  <si>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</si>
  <si>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</si>
  <si>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</si>
  <si>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</si>
  <si>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</si>
  <si>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</si>
  <si>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</si>
  <si>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</si>
  <si>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</si>
  <si>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</si>
  <si>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072125</t>
  </si>
  <si>
    <t>46</t>
  </si>
  <si>
    <t>02</t>
  </si>
  <si>
    <t>0</t>
  </si>
  <si>
    <t>000</t>
  </si>
  <si>
    <t>福島県　南相馬市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</si>
  <si>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</si>
  <si>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</si>
  <si>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</si>
  <si>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</si>
  <si>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</si>
  <si>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</si>
  <si>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</si>
  <si>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</si>
  <si>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</si>
  <si>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</si>
  <si>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　全国及び類団平均値は下回っているが、比率は年々上昇傾向にあるため、H27年度に策定したアセットマネジメント計画等に基づき、財源確保や経営に与える影響等を考慮し、施設や管路の計画的な更新を実施する必要がある。
②③　管路更新については布設年次が比較的新しいため、今後数年間は耐用年数を超える管路はない見込みである。将来的には、耐用年数に達し更新時期を迎える管路が増加すること等が考えられるため、事業費の平準化を図り、効率的な更新に取り組む。</t>
    <phoneticPr fontId="5"/>
  </si>
  <si>
    <t>　当市工業用水道事業の経営は、収益性も含めすべての項目において概ね良好と捉えている。
　今後は、老朽施設や管路等の更新需要を賄えるだけの莫大な財源確保が喫緊の課題である。経営戦略やアセットマネジメント計画に基づき、中長期財政収支を見通した中で計画的に施設等を更新し、維持管理の効率化を一段と進めるとともに、災害に強いまちづくりを推進するため、ＢＣＰの策定や施設等の長寿命化に取り組みながら、安全安心な工業用水の供給を安定的に努めていく。</t>
    <phoneticPr fontId="5"/>
  </si>
  <si>
    <t>①　Ｒ4年度は節水等による減額水量の増加に伴い給水収益は減少したが、固定資産除却費の減少等により費用も減少したため、前年度比4.82ポイント上回った。また、全国平均値や、同規模類似団体（以下、類団）平均より下回るも、継続的に100％を上回る黒字経営が続いている。
②　累積欠損金は、現時点で発生していない。
③　毎年度100％を大きく超え、支払能力は十分備えている。
④　Ｒ4年度は新規借入を行ったが、全国及び類団平均値より企業債残高割合が少なく、他団体と比べて債務は軽いといえる。
⑤　給水原価の減少により前年度比4.81ポイント上回り、全国及び類団平均値より上回った。給水に係る費用は給水収益で賄っており、引き続き安定した料金収入の確保を目指す。
⑥　経常経費の減少等により前年度より1.72ポイント下回った。類団平均も5.32ポイント下回っている。維持管理費の縮減や経常費用の見直し、投資の効率化を進める必要がある。
⑦　全国及び類団平均値を大きく上回っており、今後もほぼ横ばい状態が続くものと予測される。
⑧　再生水廃止に伴いＲ1年度から減少するも、以降契約率の変更はない。全国及び類団平均値は上回っている。今後も契約ユーザーに対し、給水の安定的な供給に努めていく。</t>
    <rPh sb="7" eb="9">
      <t>セッスイ</t>
    </rPh>
    <rPh sb="9" eb="10">
      <t>トウ</t>
    </rPh>
    <rPh sb="13" eb="14">
      <t>ゲン</t>
    </rPh>
    <rPh sb="14" eb="15">
      <t>ガク</t>
    </rPh>
    <rPh sb="15" eb="17">
      <t>スイリョウ</t>
    </rPh>
    <rPh sb="18" eb="20">
      <t>ゾウカ</t>
    </rPh>
    <rPh sb="21" eb="22">
      <t>トモナ</t>
    </rPh>
    <rPh sb="28" eb="30">
      <t>ゲンショウ</t>
    </rPh>
    <rPh sb="34" eb="41">
      <t>コテイシサンジョキャクヒ</t>
    </rPh>
    <rPh sb="42" eb="43">
      <t>ゲン</t>
    </rPh>
    <rPh sb="43" eb="44">
      <t>スク</t>
    </rPh>
    <rPh sb="44" eb="45">
      <t>トウ</t>
    </rPh>
    <rPh sb="48" eb="50">
      <t>ヒヨウ</t>
    </rPh>
    <rPh sb="51" eb="53">
      <t>ゲンショウ</t>
    </rPh>
    <rPh sb="70" eb="71">
      <t>ウワ</t>
    </rPh>
    <rPh sb="188" eb="190">
      <t>ネンド</t>
    </rPh>
    <rPh sb="191" eb="195">
      <t>シンキカリイレ</t>
    </rPh>
    <rPh sb="196" eb="197">
      <t>オコナ</t>
    </rPh>
    <rPh sb="201" eb="204">
      <t>ゼンコクオヨ</t>
    </rPh>
    <rPh sb="205" eb="206">
      <t>ルイ</t>
    </rPh>
    <rPh sb="206" eb="207">
      <t>ダン</t>
    </rPh>
    <rPh sb="207" eb="210">
      <t>ヘイキンチ</t>
    </rPh>
    <rPh sb="212" eb="214">
      <t>キギョウ</t>
    </rPh>
    <rPh sb="214" eb="215">
      <t>サイ</t>
    </rPh>
    <rPh sb="215" eb="217">
      <t>ザンダカ</t>
    </rPh>
    <rPh sb="217" eb="219">
      <t>ワリアイ</t>
    </rPh>
    <rPh sb="220" eb="221">
      <t>スク</t>
    </rPh>
    <rPh sb="244" eb="248">
      <t>キュウスイゲンカ</t>
    </rPh>
    <rPh sb="249" eb="251">
      <t>ゲンショウ</t>
    </rPh>
    <rPh sb="266" eb="267">
      <t>ウエ</t>
    </rPh>
    <rPh sb="270" eb="272">
      <t>ゼンコク</t>
    </rPh>
    <rPh sb="272" eb="273">
      <t>オヨ</t>
    </rPh>
    <rPh sb="328" eb="332">
      <t>ケイジョウケイヒ</t>
    </rPh>
    <rPh sb="333" eb="335">
      <t>ゲンショウ</t>
    </rPh>
    <rPh sb="335" eb="336">
      <t>トウ</t>
    </rPh>
    <rPh sb="352" eb="35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</si>
</sst>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36.549999999999997</c:v>
                </c:pt>
                <c:pt idx="1">
                  <c:v>38.72</c:v>
                </c:pt>
                <c:pt idx="2">
                  <c:v>41.07</c:v>
                </c:pt>
                <c:pt idx="3">
                  <c:v>43.94</c:v>
                </c:pt>
                <c:pt idx="4">
                  <c:v>45.38</c:v>
                </c:pt>
              </c:numCache>
            </c:numRef>
          </c:val>
          <c:extLst>
            <c:ext xmlns:c16="http://schemas.microsoft.com/office/drawing/2014/chart" uri="{C3380CC4-5D6E-409C-BE32-E72D297353CC}">
              <c16:uniqueId val="{00000000-72FA-418F-AF1D-2EB8A62974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52.21</c:v>
                </c:pt>
                <c:pt idx="1">
                  <c:v>54.51</c:v>
                </c:pt>
                <c:pt idx="2">
                  <c:v>55.38</c:v>
                </c:pt>
                <c:pt idx="3">
                  <c:v>56.07</c:v>
                </c:pt>
                <c:pt idx="4">
                  <c:v>55.87</c:v>
                </c:pt>
              </c:numCache>
            </c:numRef>
          </c:val>
          <c:smooth val="0"/>
          <c:extLst>
            <c:ext xmlns:c16="http://schemas.microsoft.com/office/drawing/2014/chart" uri="{C3380CC4-5D6E-409C-BE32-E72D297353CC}">
              <c16:uniqueId val="{00000001-72FA-418F-AF1D-2EB8A62974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A-47F8-AADE-8092CA5D66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79.27</c:v>
                </c:pt>
                <c:pt idx="1">
                  <c:v>75.56</c:v>
                </c:pt>
                <c:pt idx="2">
                  <c:v>68.38</c:v>
                </c:pt>
                <c:pt idx="3">
                  <c:v>66.13</c:v>
                </c:pt>
                <c:pt idx="4">
                  <c:v>70.209999999999994</c:v>
                </c:pt>
              </c:numCache>
            </c:numRef>
          </c:val>
          <c:smooth val="0"/>
          <c:extLst>
            <c:ext xmlns:c16="http://schemas.microsoft.com/office/drawing/2014/chart" uri="{C3380CC4-5D6E-409C-BE32-E72D297353CC}">
              <c16:uniqueId val="{00000001-993A-47F8-AADE-8092CA5D66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116.57</c:v>
                </c:pt>
                <c:pt idx="1">
                  <c:v>114.28</c:v>
                </c:pt>
                <c:pt idx="2">
                  <c:v>113.08</c:v>
                </c:pt>
                <c:pt idx="3">
                  <c:v>105.18</c:v>
                </c:pt>
                <c:pt idx="4">
                  <c:v>110</c:v>
                </c:pt>
              </c:numCache>
            </c:numRef>
          </c:val>
          <c:extLst>
            <c:ext xmlns:c16="http://schemas.microsoft.com/office/drawing/2014/chart" uri="{C3380CC4-5D6E-409C-BE32-E72D297353CC}">
              <c16:uniqueId val="{00000000-C998-4C1B-BE0E-D5A7C4E98C3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108.18</c:v>
                </c:pt>
                <c:pt idx="1">
                  <c:v>114.99</c:v>
                </c:pt>
                <c:pt idx="2">
                  <c:v>110.04</c:v>
                </c:pt>
                <c:pt idx="3">
                  <c:v>115</c:v>
                </c:pt>
                <c:pt idx="4">
                  <c:v>110.28</c:v>
                </c:pt>
              </c:numCache>
            </c:numRef>
          </c:val>
          <c:smooth val="0"/>
          <c:extLst>
            <c:ext xmlns:c16="http://schemas.microsoft.com/office/drawing/2014/chart" uri="{C3380CC4-5D6E-409C-BE32-E72D297353CC}">
              <c16:uniqueId val="{00000001-C998-4C1B-BE0E-D5A7C4E98C3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0D-49A3-AF34-1D239B3347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32.03</c:v>
                </c:pt>
                <c:pt idx="1">
                  <c:v>36.58</c:v>
                </c:pt>
                <c:pt idx="2">
                  <c:v>40.880000000000003</c:v>
                </c:pt>
                <c:pt idx="3">
                  <c:v>41.24</c:v>
                </c:pt>
                <c:pt idx="4">
                  <c:v>39.020000000000003</c:v>
                </c:pt>
              </c:numCache>
            </c:numRef>
          </c:val>
          <c:smooth val="0"/>
          <c:extLst>
            <c:ext xmlns:c16="http://schemas.microsoft.com/office/drawing/2014/chart" uri="{C3380CC4-5D6E-409C-BE32-E72D297353CC}">
              <c16:uniqueId val="{00000001-990D-49A3-AF34-1D239B3347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4A-4282-B0A6-20198D668B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0.11</c:v>
                </c:pt>
                <c:pt idx="1">
                  <c:v>0.36</c:v>
                </c:pt>
                <c:pt idx="2">
                  <c:v>0.12</c:v>
                </c:pt>
                <c:pt idx="3">
                  <c:v>0.31</c:v>
                </c:pt>
                <c:pt idx="4">
                  <c:v>0.03</c:v>
                </c:pt>
              </c:numCache>
            </c:numRef>
          </c:val>
          <c:smooth val="0"/>
          <c:extLst>
            <c:ext xmlns:c16="http://schemas.microsoft.com/office/drawing/2014/chart" uri="{C3380CC4-5D6E-409C-BE32-E72D297353CC}">
              <c16:uniqueId val="{00000001-554A-4282-B0A6-20198D668B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5774.46</c:v>
                </c:pt>
                <c:pt idx="1">
                  <c:v>14919.77</c:v>
                </c:pt>
                <c:pt idx="2">
                  <c:v>18735.39</c:v>
                </c:pt>
                <c:pt idx="3">
                  <c:v>16260.77</c:v>
                </c:pt>
                <c:pt idx="4">
                  <c:v>21872.27</c:v>
                </c:pt>
              </c:numCache>
            </c:numRef>
          </c:val>
          <c:extLst>
            <c:ext xmlns:c16="http://schemas.microsoft.com/office/drawing/2014/chart" uri="{C3380CC4-5D6E-409C-BE32-E72D297353CC}">
              <c16:uniqueId val="{00000000-7B01-4523-A9F2-C665AA69FCE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680.22</c:v>
                </c:pt>
                <c:pt idx="1">
                  <c:v>786.06</c:v>
                </c:pt>
                <c:pt idx="2">
                  <c:v>771.18</c:v>
                </c:pt>
                <c:pt idx="3">
                  <c:v>815.18</c:v>
                </c:pt>
                <c:pt idx="4">
                  <c:v>808.62</c:v>
                </c:pt>
              </c:numCache>
            </c:numRef>
          </c:val>
          <c:smooth val="0"/>
          <c:extLst>
            <c:ext xmlns:c16="http://schemas.microsoft.com/office/drawing/2014/chart" uri="{C3380CC4-5D6E-409C-BE32-E72D297353CC}">
              <c16:uniqueId val="{00000001-7B01-4523-A9F2-C665AA69FCE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1.47</c:v>
                </c:pt>
                <c:pt idx="1">
                  <c:v>0.77</c:v>
                </c:pt>
                <c:pt idx="2">
                  <c:v>0</c:v>
                </c:pt>
                <c:pt idx="3">
                  <c:v>0</c:v>
                </c:pt>
                <c:pt idx="4">
                  <c:v>79.06</c:v>
                </c:pt>
              </c:numCache>
            </c:numRef>
          </c:val>
          <c:extLst>
            <c:ext xmlns:c16="http://schemas.microsoft.com/office/drawing/2014/chart" uri="{C3380CC4-5D6E-409C-BE32-E72D297353CC}">
              <c16:uniqueId val="{00000000-3FDB-466D-B7BD-BFA2A4C64E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504.73</c:v>
                </c:pt>
                <c:pt idx="1">
                  <c:v>450.91</c:v>
                </c:pt>
                <c:pt idx="2">
                  <c:v>444.01</c:v>
                </c:pt>
                <c:pt idx="3">
                  <c:v>413.29</c:v>
                </c:pt>
                <c:pt idx="4">
                  <c:v>408.48</c:v>
                </c:pt>
              </c:numCache>
            </c:numRef>
          </c:val>
          <c:smooth val="0"/>
          <c:extLst>
            <c:ext xmlns:c16="http://schemas.microsoft.com/office/drawing/2014/chart" uri="{C3380CC4-5D6E-409C-BE32-E72D297353CC}">
              <c16:uniqueId val="{00000001-3FDB-466D-B7BD-BFA2A4C64E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116.13</c:v>
                </c:pt>
                <c:pt idx="1">
                  <c:v>114.49</c:v>
                </c:pt>
                <c:pt idx="2">
                  <c:v>113.34</c:v>
                </c:pt>
                <c:pt idx="3">
                  <c:v>105.24</c:v>
                </c:pt>
                <c:pt idx="4">
                  <c:v>110.05</c:v>
                </c:pt>
              </c:numCache>
            </c:numRef>
          </c:val>
          <c:extLst>
            <c:ext xmlns:c16="http://schemas.microsoft.com/office/drawing/2014/chart" uri="{C3380CC4-5D6E-409C-BE32-E72D297353CC}">
              <c16:uniqueId val="{00000000-749E-4A0A-92D4-E7967486175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92.2</c:v>
                </c:pt>
                <c:pt idx="1">
                  <c:v>103.39</c:v>
                </c:pt>
                <c:pt idx="2">
                  <c:v>96.49</c:v>
                </c:pt>
                <c:pt idx="3">
                  <c:v>101.92</c:v>
                </c:pt>
                <c:pt idx="4">
                  <c:v>98.05</c:v>
                </c:pt>
              </c:numCache>
            </c:numRef>
          </c:val>
          <c:smooth val="0"/>
          <c:extLst>
            <c:ext xmlns:c16="http://schemas.microsoft.com/office/drawing/2014/chart" uri="{C3380CC4-5D6E-409C-BE32-E72D297353CC}">
              <c16:uniqueId val="{00000001-749E-4A0A-92D4-E7967486175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22.92</c:v>
                </c:pt>
                <c:pt idx="1">
                  <c:v>26.32</c:v>
                </c:pt>
                <c:pt idx="2">
                  <c:v>27.54</c:v>
                </c:pt>
                <c:pt idx="3">
                  <c:v>29.66</c:v>
                </c:pt>
                <c:pt idx="4">
                  <c:v>27.94</c:v>
                </c:pt>
              </c:numCache>
            </c:numRef>
          </c:val>
          <c:extLst>
            <c:ext xmlns:c16="http://schemas.microsoft.com/office/drawing/2014/chart" uri="{C3380CC4-5D6E-409C-BE32-E72D297353CC}">
              <c16:uniqueId val="{00000000-D3B3-45F2-ACF8-C5E9A2FF05F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34.33</c:v>
                </c:pt>
                <c:pt idx="1">
                  <c:v>30.96</c:v>
                </c:pt>
                <c:pt idx="2">
                  <c:v>33.229999999999997</c:v>
                </c:pt>
                <c:pt idx="3">
                  <c:v>31.6</c:v>
                </c:pt>
                <c:pt idx="4">
                  <c:v>33.26</c:v>
                </c:pt>
              </c:numCache>
            </c:numRef>
          </c:val>
          <c:smooth val="0"/>
          <c:extLst>
            <c:ext xmlns:c16="http://schemas.microsoft.com/office/drawing/2014/chart" uri="{C3380CC4-5D6E-409C-BE32-E72D297353CC}">
              <c16:uniqueId val="{00000001-D3B3-45F2-ACF8-C5E9A2FF05F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77.77</c:v>
                </c:pt>
                <c:pt idx="1">
                  <c:v>76.349999999999994</c:v>
                </c:pt>
                <c:pt idx="2">
                  <c:v>78.48</c:v>
                </c:pt>
                <c:pt idx="3">
                  <c:v>78.86</c:v>
                </c:pt>
                <c:pt idx="4">
                  <c:v>78.31</c:v>
                </c:pt>
              </c:numCache>
            </c:numRef>
          </c:val>
          <c:extLst>
            <c:ext xmlns:c16="http://schemas.microsoft.com/office/drawing/2014/chart" uri="{C3380CC4-5D6E-409C-BE32-E72D297353CC}">
              <c16:uniqueId val="{00000000-9248-4B71-876C-39C449E3BCE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44.05</c:v>
                </c:pt>
                <c:pt idx="1">
                  <c:v>45.51</c:v>
                </c:pt>
                <c:pt idx="2">
                  <c:v>44.67</c:v>
                </c:pt>
                <c:pt idx="3">
                  <c:v>41.71</c:v>
                </c:pt>
                <c:pt idx="4">
                  <c:v>47.02</c:v>
                </c:pt>
              </c:numCache>
            </c:numRef>
          </c:val>
          <c:smooth val="0"/>
          <c:extLst>
            <c:ext xmlns:c16="http://schemas.microsoft.com/office/drawing/2014/chart" uri="{C3380CC4-5D6E-409C-BE32-E72D297353CC}">
              <c16:uniqueId val="{00000001-9248-4B71-876C-39C449E3BCE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96.31</c:v>
                </c:pt>
                <c:pt idx="1">
                  <c:v>81.53</c:v>
                </c:pt>
                <c:pt idx="2">
                  <c:v>81.53</c:v>
                </c:pt>
                <c:pt idx="3">
                  <c:v>81.53</c:v>
                </c:pt>
                <c:pt idx="4">
                  <c:v>81.53</c:v>
                </c:pt>
              </c:numCache>
            </c:numRef>
          </c:val>
          <c:extLst>
            <c:ext xmlns:c16="http://schemas.microsoft.com/office/drawing/2014/chart" uri="{C3380CC4-5D6E-409C-BE32-E72D297353CC}">
              <c16:uniqueId val="{00000000-70E0-4BE4-9877-C002ADD341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61.85</c:v>
                </c:pt>
                <c:pt idx="1">
                  <c:v>64.14</c:v>
                </c:pt>
                <c:pt idx="2">
                  <c:v>63.89</c:v>
                </c:pt>
                <c:pt idx="3">
                  <c:v>64.7</c:v>
                </c:pt>
                <c:pt idx="4">
                  <c:v>65.38</c:v>
                </c:pt>
              </c:numCache>
            </c:numRef>
          </c:val>
          <c:smooth val="0"/>
          <c:extLst>
            <c:ext xmlns:c16="http://schemas.microsoft.com/office/drawing/2014/chart" uri="{C3380CC4-5D6E-409C-BE32-E72D297353CC}">
              <c16:uniqueId val="{00000001-70E0-4BE4-9877-C002ADD341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election activeCell="B2" sqref="B2:TA4"/>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福島県　南相馬市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40600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31792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96</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9</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33100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107</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116.57</v>
      </c>
      <c r="Y32" s="121"/>
      <c r="Z32" s="121"/>
      <c r="AA32" s="121"/>
      <c r="AB32" s="121"/>
      <c r="AC32" s="121"/>
      <c r="AD32" s="121"/>
      <c r="AE32" s="121"/>
      <c r="AF32" s="121"/>
      <c r="AG32" s="121"/>
      <c r="AH32" s="121"/>
      <c r="AI32" s="121"/>
      <c r="AJ32" s="121"/>
      <c r="AK32" s="121"/>
      <c r="AL32" s="121"/>
      <c r="AM32" s="121"/>
      <c r="AN32" s="121"/>
      <c r="AO32" s="121"/>
      <c r="AP32" s="121"/>
      <c r="AQ32" s="122"/>
      <c r="AR32" s="120">
        <f>データ!U6</f>
        <v>114.28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113.08</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105.18</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110</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5774.46</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14919.77</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18735.39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16260.77</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21872.27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1.47</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0.77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79.06</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108.18</v>
      </c>
      <c r="Y33" s="121"/>
      <c r="Z33" s="121"/>
      <c r="AA33" s="121"/>
      <c r="AB33" s="121"/>
      <c r="AC33" s="121"/>
      <c r="AD33" s="121"/>
      <c r="AE33" s="121"/>
      <c r="AF33" s="121"/>
      <c r="AG33" s="121"/>
      <c r="AH33" s="121"/>
      <c r="AI33" s="121"/>
      <c r="AJ33" s="121"/>
      <c r="AK33" s="121"/>
      <c r="AL33" s="121"/>
      <c r="AM33" s="121"/>
      <c r="AN33" s="121"/>
      <c r="AO33" s="121"/>
      <c r="AP33" s="121"/>
      <c r="AQ33" s="122"/>
      <c r="AR33" s="120">
        <f>データ!Z6</f>
        <v>114.99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110.04</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110.28</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79.27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75.56</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68.38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66.13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70.209999999999994</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680.22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786.06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771.18</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815.18</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808.62</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504.73</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450.91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444.01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413.29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408.48</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105</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116.13</v>
      </c>
      <c r="Y55" s="121"/>
      <c r="Z55" s="121"/>
      <c r="AA55" s="121"/>
      <c r="AB55" s="121"/>
      <c r="AC55" s="121"/>
      <c r="AD55" s="121"/>
      <c r="AE55" s="121"/>
      <c r="AF55" s="121"/>
      <c r="AG55" s="121"/>
      <c r="AH55" s="121"/>
      <c r="AI55" s="121"/>
      <c r="AJ55" s="121"/>
      <c r="AK55" s="121"/>
      <c r="AL55" s="121"/>
      <c r="AM55" s="121"/>
      <c r="AN55" s="121"/>
      <c r="AO55" s="121"/>
      <c r="AP55" s="121"/>
      <c r="AQ55" s="122"/>
      <c r="AR55" s="120">
        <f>データ!BM6</f>
        <v>114.49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113.34</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105.24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110.05</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22.92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26.32</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27.54</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29.66</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27.94</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77.77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76.349999999999994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78.48</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78.86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78.31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96.31</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81.53</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81.53</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81.53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81.53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103.39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96.49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101.92</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98.05</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34.33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30.96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33.229999999999997</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31.6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33.26</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44.05</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45.51</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44.67</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41.71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47.02</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61.85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64.14</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63.89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64.7</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65.38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36.549999999999997</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38.72</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41.07</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43.94</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45.38</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52.21</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54.51</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55.38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56.07</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55.87</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32.03</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36.58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40.880000000000003</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41.24</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39.020000000000003</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0.11</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0.36</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0.12</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0.31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0.03</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37</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oRdFMtyXEqEukA45gaAA3Vp7g++IevREZGyoNu+hz7XDl4VWs8A5v3xxa4kt8oYqn91WRo2z/C7fCYB/g6J5Eg==" saltValue="4ByXC5y0anoISveFZ9OCag=="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46" t="s">
        <v>47</v>
      </c>
      <c r="I3" s="147"/>
      <c r="J3" s="147"/>
      <c r="K3" s="147"/>
      <c r="L3" s="147"/>
      <c r="M3" s="147"/>
      <c r="N3" s="147"/>
      <c r="O3" s="147"/>
      <c r="P3" s="147"/>
      <c r="Q3" s="147"/>
      <c r="R3" s="147"/>
      <c r="S3" s="147"/>
      <c r="T3" s="150" t="s">
        <v>48</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49</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50</v>
      </c>
      <c r="B4" s="30"/>
      <c r="C4" s="30"/>
      <c r="D4" s="30"/>
      <c r="E4" s="30"/>
      <c r="F4" s="30"/>
      <c r="G4" s="30"/>
      <c r="H4" s="148"/>
      <c r="I4" s="149"/>
      <c r="J4" s="149"/>
      <c r="K4" s="149"/>
      <c r="L4" s="149"/>
      <c r="M4" s="149"/>
      <c r="N4" s="149"/>
      <c r="O4" s="149"/>
      <c r="P4" s="149"/>
      <c r="Q4" s="149"/>
      <c r="R4" s="149"/>
      <c r="S4" s="149"/>
      <c r="T4" s="145" t="s">
        <v>51</v>
      </c>
      <c r="U4" s="145"/>
      <c r="V4" s="145"/>
      <c r="W4" s="145"/>
      <c r="X4" s="145"/>
      <c r="Y4" s="145"/>
      <c r="Z4" s="145"/>
      <c r="AA4" s="145"/>
      <c r="AB4" s="145"/>
      <c r="AC4" s="145"/>
      <c r="AD4" s="145"/>
      <c r="AE4" s="145" t="s">
        <v>52</v>
      </c>
      <c r="AF4" s="145"/>
      <c r="AG4" s="145"/>
      <c r="AH4" s="145"/>
      <c r="AI4" s="145"/>
      <c r="AJ4" s="145"/>
      <c r="AK4" s="145"/>
      <c r="AL4" s="145"/>
      <c r="AM4" s="145"/>
      <c r="AN4" s="145"/>
      <c r="AO4" s="145"/>
      <c r="AP4" s="145" t="s">
        <v>53</v>
      </c>
      <c r="AQ4" s="145"/>
      <c r="AR4" s="145"/>
      <c r="AS4" s="145"/>
      <c r="AT4" s="145"/>
      <c r="AU4" s="145"/>
      <c r="AV4" s="145"/>
      <c r="AW4" s="145"/>
      <c r="AX4" s="145"/>
      <c r="AY4" s="145"/>
      <c r="AZ4" s="145"/>
      <c r="BA4" s="145" t="s">
        <v>54</v>
      </c>
      <c r="BB4" s="145"/>
      <c r="BC4" s="145"/>
      <c r="BD4" s="145"/>
      <c r="BE4" s="145"/>
      <c r="BF4" s="145"/>
      <c r="BG4" s="145"/>
      <c r="BH4" s="145"/>
      <c r="BI4" s="145"/>
      <c r="BJ4" s="145"/>
      <c r="BK4" s="145"/>
      <c r="BL4" s="145" t="s">
        <v>55</v>
      </c>
      <c r="BM4" s="145"/>
      <c r="BN4" s="145"/>
      <c r="BO4" s="145"/>
      <c r="BP4" s="145"/>
      <c r="BQ4" s="145"/>
      <c r="BR4" s="145"/>
      <c r="BS4" s="145"/>
      <c r="BT4" s="145"/>
      <c r="BU4" s="145"/>
      <c r="BV4" s="145"/>
      <c r="BW4" s="145" t="s">
        <v>56</v>
      </c>
      <c r="BX4" s="145"/>
      <c r="BY4" s="145"/>
      <c r="BZ4" s="145"/>
      <c r="CA4" s="145"/>
      <c r="CB4" s="145"/>
      <c r="CC4" s="145"/>
      <c r="CD4" s="145"/>
      <c r="CE4" s="145"/>
      <c r="CF4" s="145"/>
      <c r="CG4" s="145"/>
      <c r="CH4" s="145" t="s">
        <v>57</v>
      </c>
      <c r="CI4" s="145"/>
      <c r="CJ4" s="145"/>
      <c r="CK4" s="145"/>
      <c r="CL4" s="145"/>
      <c r="CM4" s="145"/>
      <c r="CN4" s="145"/>
      <c r="CO4" s="145"/>
      <c r="CP4" s="145"/>
      <c r="CQ4" s="145"/>
      <c r="CR4" s="145"/>
      <c r="CS4" s="145" t="s">
        <v>58</v>
      </c>
      <c r="CT4" s="145"/>
      <c r="CU4" s="145"/>
      <c r="CV4" s="145"/>
      <c r="CW4" s="145"/>
      <c r="CX4" s="145"/>
      <c r="CY4" s="145"/>
      <c r="CZ4" s="145"/>
      <c r="DA4" s="145"/>
      <c r="DB4" s="145"/>
      <c r="DC4" s="145"/>
      <c r="DD4" s="145" t="s">
        <v>59</v>
      </c>
      <c r="DE4" s="145"/>
      <c r="DF4" s="145"/>
      <c r="DG4" s="145"/>
      <c r="DH4" s="145"/>
      <c r="DI4" s="145"/>
      <c r="DJ4" s="145"/>
      <c r="DK4" s="145"/>
      <c r="DL4" s="145"/>
      <c r="DM4" s="145"/>
      <c r="DN4" s="145"/>
      <c r="DO4" s="145" t="s">
        <v>60</v>
      </c>
      <c r="DP4" s="145"/>
      <c r="DQ4" s="145"/>
      <c r="DR4" s="145"/>
      <c r="DS4" s="145"/>
      <c r="DT4" s="145"/>
      <c r="DU4" s="145"/>
      <c r="DV4" s="145"/>
      <c r="DW4" s="145"/>
      <c r="DX4" s="145"/>
      <c r="DY4" s="145"/>
      <c r="DZ4" s="145" t="s">
        <v>61</v>
      </c>
      <c r="EA4" s="145"/>
      <c r="EB4" s="145"/>
      <c r="EC4" s="145"/>
      <c r="ED4" s="145"/>
      <c r="EE4" s="145"/>
      <c r="EF4" s="145"/>
      <c r="EG4" s="145"/>
      <c r="EH4" s="145"/>
      <c r="EI4" s="145"/>
      <c r="EJ4" s="145"/>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116.57</v>
      </c>
      <c r="U6" s="35">
        <f>U7</f>
        <v>114.28</v>
      </c>
      <c r="V6" s="35">
        <f>V7</f>
        <v>113.08</v>
      </c>
      <c r="W6" s="35">
        <f>W7</f>
        <v>105.18</v>
      </c>
      <c r="X6" s="35">
        <f t="shared" si="3"/>
        <v>110</v>
      </c>
      <c r="Y6" s="35">
        <f t="shared" si="3"/>
        <v>108.18</v>
      </c>
      <c r="Z6" s="35">
        <f t="shared" si="3"/>
        <v>114.99</v>
      </c>
      <c r="AA6" s="35">
        <f t="shared" si="3"/>
        <v>110.04</v>
      </c>
      <c r="AB6" s="35">
        <f t="shared" si="3"/>
        <v>115</v>
      </c>
      <c r="AC6" s="35">
        <f t="shared" si="3"/>
        <v>110.28</v>
      </c>
      <c r="AD6" s="33" t="str">
        <f>IF(AD7="-","【-】","【"&amp;SUBSTITUTE(TEXT(AD7,"#,##0.00"),"-","△")&amp;"】")</f>
        <v>【112.60】</v>
      </c>
      <c r="AE6" s="35">
        <f t="shared" si="3"/>
        <v>0</v>
      </c>
      <c r="AF6" s="35">
        <f>AF7</f>
        <v>0</v>
      </c>
      <c r="AG6" s="35">
        <f>AG7</f>
        <v>0</v>
      </c>
      <c r="AH6" s="35">
        <f>AH7</f>
        <v>0</v>
      </c>
      <c r="AI6" s="35">
        <f t="shared" si="3"/>
        <v>0</v>
      </c>
      <c r="AJ6" s="35">
        <f t="shared" si="3"/>
        <v>79.27</v>
      </c>
      <c r="AK6" s="35">
        <f t="shared" si="3"/>
        <v>75.56</v>
      </c>
      <c r="AL6" s="35">
        <f t="shared" si="3"/>
        <v>68.38</v>
      </c>
      <c r="AM6" s="35">
        <f t="shared" si="3"/>
        <v>66.13</v>
      </c>
      <c r="AN6" s="35">
        <f t="shared" si="3"/>
        <v>70.209999999999994</v>
      </c>
      <c r="AO6" s="33" t="str">
        <f>IF(AO7="-","【-】","【"&amp;SUBSTITUTE(TEXT(AO7,"#,##0.00"),"-","△")&amp;"】")</f>
        <v>【29.72】</v>
      </c>
      <c r="AP6" s="35">
        <f t="shared" si="3"/>
        <v>5774.46</v>
      </c>
      <c r="AQ6" s="35">
        <f>AQ7</f>
        <v>14919.77</v>
      </c>
      <c r="AR6" s="35">
        <f>AR7</f>
        <v>18735.39</v>
      </c>
      <c r="AS6" s="35">
        <f>AS7</f>
        <v>16260.77</v>
      </c>
      <c r="AT6" s="35">
        <f t="shared" si="3"/>
        <v>21872.27</v>
      </c>
      <c r="AU6" s="35">
        <f t="shared" si="3"/>
        <v>680.22</v>
      </c>
      <c r="AV6" s="35">
        <f t="shared" si="3"/>
        <v>786.06</v>
      </c>
      <c r="AW6" s="35">
        <f t="shared" si="3"/>
        <v>771.18</v>
      </c>
      <c r="AX6" s="35">
        <f t="shared" si="3"/>
        <v>815.18</v>
      </c>
      <c r="AY6" s="35">
        <f t="shared" si="3"/>
        <v>808.62</v>
      </c>
      <c r="AZ6" s="33" t="str">
        <f>IF(AZ7="-","【-】","【"&amp;SUBSTITUTE(TEXT(AZ7,"#,##0.00"),"-","△")&amp;"】")</f>
        <v>【473.00】</v>
      </c>
      <c r="BA6" s="35">
        <f t="shared" si="3"/>
        <v>1.47</v>
      </c>
      <c r="BB6" s="35">
        <f>BB7</f>
        <v>0.77</v>
      </c>
      <c r="BC6" s="35">
        <f>BC7</f>
        <v>0</v>
      </c>
      <c r="BD6" s="35">
        <f>BD7</f>
        <v>0</v>
      </c>
      <c r="BE6" s="35">
        <f t="shared" si="3"/>
        <v>79.06</v>
      </c>
      <c r="BF6" s="35">
        <f t="shared" si="3"/>
        <v>504.73</v>
      </c>
      <c r="BG6" s="35">
        <f t="shared" si="3"/>
        <v>450.91</v>
      </c>
      <c r="BH6" s="35">
        <f t="shared" si="3"/>
        <v>444.01</v>
      </c>
      <c r="BI6" s="35">
        <f t="shared" si="3"/>
        <v>413.29</v>
      </c>
      <c r="BJ6" s="35">
        <f t="shared" si="3"/>
        <v>408.48</v>
      </c>
      <c r="BK6" s="33" t="str">
        <f>IF(BK7="-","【-】","【"&amp;SUBSTITUTE(TEXT(BK7,"#,##0.00"),"-","△")&amp;"】")</f>
        <v>【233.74】</v>
      </c>
      <c r="BL6" s="35">
        <f t="shared" si="3"/>
        <v>116.13</v>
      </c>
      <c r="BM6" s="35">
        <f>BM7</f>
        <v>114.49</v>
      </c>
      <c r="BN6" s="35">
        <f>BN7</f>
        <v>113.34</v>
      </c>
      <c r="BO6" s="35">
        <f>BO7</f>
        <v>105.24</v>
      </c>
      <c r="BP6" s="35">
        <f t="shared" si="3"/>
        <v>110.05</v>
      </c>
      <c r="BQ6" s="35">
        <f t="shared" si="3"/>
        <v>92.2</v>
      </c>
      <c r="BR6" s="35">
        <f t="shared" si="3"/>
        <v>103.39</v>
      </c>
      <c r="BS6" s="35">
        <f t="shared" si="3"/>
        <v>96.49</v>
      </c>
      <c r="BT6" s="35">
        <f t="shared" si="3"/>
        <v>101.92</v>
      </c>
      <c r="BU6" s="35">
        <f t="shared" si="3"/>
        <v>98.05</v>
      </c>
      <c r="BV6" s="33" t="str">
        <f>IF(BV7="-","【-】","【"&amp;SUBSTITUTE(TEXT(BV7,"#,##0.00"),"-","△")&amp;"】")</f>
        <v>【106.87】</v>
      </c>
      <c r="BW6" s="35">
        <f t="shared" si="3"/>
        <v>22.92</v>
      </c>
      <c r="BX6" s="35">
        <f>BX7</f>
        <v>26.32</v>
      </c>
      <c r="BY6" s="35">
        <f>BY7</f>
        <v>27.54</v>
      </c>
      <c r="BZ6" s="35">
        <f>BZ7</f>
        <v>29.66</v>
      </c>
      <c r="CA6" s="35">
        <f t="shared" si="3"/>
        <v>27.94</v>
      </c>
      <c r="CB6" s="35">
        <f t="shared" si="3"/>
        <v>34.33</v>
      </c>
      <c r="CC6" s="35">
        <f t="shared" si="3"/>
        <v>30.96</v>
      </c>
      <c r="CD6" s="35">
        <f t="shared" si="3"/>
        <v>33.229999999999997</v>
      </c>
      <c r="CE6" s="35">
        <f t="shared" si="3"/>
        <v>31.6</v>
      </c>
      <c r="CF6" s="35">
        <f t="shared" ref="CF6" si="4">CF7</f>
        <v>33.26</v>
      </c>
      <c r="CG6" s="33" t="str">
        <f>IF(CG7="-","【-】","【"&amp;SUBSTITUTE(TEXT(CG7,"#,##0.00"),"-","△")&amp;"】")</f>
        <v>【20.26】</v>
      </c>
      <c r="CH6" s="35">
        <f t="shared" ref="CH6:CQ6" si="5">CH7</f>
        <v>77.77</v>
      </c>
      <c r="CI6" s="35">
        <f>CI7</f>
        <v>76.349999999999994</v>
      </c>
      <c r="CJ6" s="35">
        <f>CJ7</f>
        <v>78.48</v>
      </c>
      <c r="CK6" s="35">
        <f>CK7</f>
        <v>78.86</v>
      </c>
      <c r="CL6" s="35">
        <f t="shared" si="5"/>
        <v>78.31</v>
      </c>
      <c r="CM6" s="35">
        <f t="shared" si="5"/>
        <v>44.05</v>
      </c>
      <c r="CN6" s="35">
        <f t="shared" si="5"/>
        <v>45.51</v>
      </c>
      <c r="CO6" s="35">
        <f t="shared" si="5"/>
        <v>44.67</v>
      </c>
      <c r="CP6" s="35">
        <f t="shared" si="5"/>
        <v>41.71</v>
      </c>
      <c r="CQ6" s="35">
        <f t="shared" si="5"/>
        <v>47.02</v>
      </c>
      <c r="CR6" s="33" t="str">
        <f>IF(CR7="-","【-】","【"&amp;SUBSTITUTE(TEXT(CR7,"#,##0.00"),"-","△")&amp;"】")</f>
        <v>【53.19】</v>
      </c>
      <c r="CS6" s="35">
        <f t="shared" ref="CS6:DB6" si="6">CS7</f>
        <v>96.31</v>
      </c>
      <c r="CT6" s="35">
        <f>CT7</f>
        <v>81.53</v>
      </c>
      <c r="CU6" s="35">
        <f>CU7</f>
        <v>81.53</v>
      </c>
      <c r="CV6" s="35">
        <f>CV7</f>
        <v>81.53</v>
      </c>
      <c r="CW6" s="35">
        <f t="shared" si="6"/>
        <v>81.53</v>
      </c>
      <c r="CX6" s="35">
        <f t="shared" si="6"/>
        <v>61.85</v>
      </c>
      <c r="CY6" s="35">
        <f t="shared" si="6"/>
        <v>64.14</v>
      </c>
      <c r="CZ6" s="35">
        <f t="shared" si="6"/>
        <v>63.89</v>
      </c>
      <c r="DA6" s="35">
        <f t="shared" si="6"/>
        <v>64.7</v>
      </c>
      <c r="DB6" s="35">
        <f t="shared" si="6"/>
        <v>65.38</v>
      </c>
      <c r="DC6" s="33" t="str">
        <f>IF(DC7="-","【-】","【"&amp;SUBSTITUTE(TEXT(DC7,"#,##0.00"),"-","△")&amp;"】")</f>
        <v>【75.85】</v>
      </c>
      <c r="DD6" s="35">
        <f t="shared" ref="DD6:DM6" si="7">DD7</f>
        <v>36.549999999999997</v>
      </c>
      <c r="DE6" s="35">
        <f>DE7</f>
        <v>38.72</v>
      </c>
      <c r="DF6" s="35">
        <f>DF7</f>
        <v>41.07</v>
      </c>
      <c r="DG6" s="35">
        <f>DG7</f>
        <v>43.94</v>
      </c>
      <c r="DH6" s="35">
        <f t="shared" si="7"/>
        <v>45.38</v>
      </c>
      <c r="DI6" s="35">
        <f t="shared" si="7"/>
        <v>52.21</v>
      </c>
      <c r="DJ6" s="35">
        <f t="shared" si="7"/>
        <v>54.51</v>
      </c>
      <c r="DK6" s="35">
        <f t="shared" si="7"/>
        <v>55.38</v>
      </c>
      <c r="DL6" s="35">
        <f t="shared" si="7"/>
        <v>56.07</v>
      </c>
      <c r="DM6" s="35">
        <f t="shared" si="7"/>
        <v>55.87</v>
      </c>
      <c r="DN6" s="33" t="str">
        <f>IF(DN7="-","【-】","【"&amp;SUBSTITUTE(TEXT(DN7,"#,##0.00"),"-","△")&amp;"】")</f>
        <v>【61.17】</v>
      </c>
      <c r="DO6" s="35">
        <f t="shared" ref="DO6:DX6" si="8">DO7</f>
        <v>0</v>
      </c>
      <c r="DP6" s="35">
        <f>DP7</f>
        <v>0</v>
      </c>
      <c r="DQ6" s="35">
        <f>DQ7</f>
        <v>0</v>
      </c>
      <c r="DR6" s="35">
        <f>DR7</f>
        <v>0</v>
      </c>
      <c r="DS6" s="35">
        <f t="shared" si="8"/>
        <v>0</v>
      </c>
      <c r="DT6" s="35">
        <f t="shared" si="8"/>
        <v>32.03</v>
      </c>
      <c r="DU6" s="35">
        <f t="shared" si="8"/>
        <v>36.58</v>
      </c>
      <c r="DV6" s="35">
        <f t="shared" si="8"/>
        <v>40.880000000000003</v>
      </c>
      <c r="DW6" s="35">
        <f t="shared" si="8"/>
        <v>41.24</v>
      </c>
      <c r="DX6" s="35">
        <f t="shared" si="8"/>
        <v>39.020000000000003</v>
      </c>
      <c r="DY6" s="33" t="str">
        <f>IF(DY7="-","【-】","【"&amp;SUBSTITUTE(TEXT(DY7,"#,##0.00"),"-","△")&amp;"】")</f>
        <v>【49.58】</v>
      </c>
      <c r="DZ6" s="35">
        <f t="shared" ref="DZ6:EI6" si="9">DZ7</f>
        <v>0</v>
      </c>
      <c r="EA6" s="35">
        <f>EA7</f>
        <v>0</v>
      </c>
      <c r="EB6" s="35">
        <f>EB7</f>
        <v>0</v>
      </c>
      <c r="EC6" s="35">
        <f>EC7</f>
        <v>0</v>
      </c>
      <c r="ED6" s="35">
        <f t="shared" si="9"/>
        <v>0</v>
      </c>
      <c r="EE6" s="35">
        <f t="shared" si="9"/>
        <v>0.11</v>
      </c>
      <c r="EF6" s="35">
        <f t="shared" si="9"/>
        <v>0.36</v>
      </c>
      <c r="EG6" s="35">
        <f t="shared" si="9"/>
        <v>0.12</v>
      </c>
      <c r="EH6" s="35">
        <f t="shared" si="9"/>
        <v>0.31</v>
      </c>
      <c r="EI6" s="35">
        <f t="shared" si="9"/>
        <v>0.03</v>
      </c>
      <c r="EJ6" s="33" t="str">
        <f>IF(EJ7="-","【-】","【"&amp;SUBSTITUTE(TEXT(EJ7,"#,##0.00"),"-","△")&amp;"】")</f>
        <v>【0.21】</v>
      </c>
    </row>
    <row r="7" spans="1:140" s="36" customFormat="1" x14ac:dyDescent="0.2">
      <c r="A7"/>
      <c r="B7" s="37" t="s">
        <v>88</v>
      </c>
      <c r="C7" s="37" t="s">
        <v>89</v>
      </c>
      <c r="D7" s="37" t="s">
        <v>90</v>
      </c>
      <c r="E7" s="37" t="s">
        <v>91</v>
      </c>
      <c r="F7" s="37" t="s">
        <v>92</v>
      </c>
      <c r="G7" s="37" t="s">
        <v>93</v>
      </c>
      <c r="H7" s="37" t="s">
        <v>94</v>
      </c>
      <c r="I7" s="37" t="s">
        <v>95</v>
      </c>
      <c r="J7" s="37" t="s">
        <v>96</v>
      </c>
      <c r="K7" s="38">
        <v>40600</v>
      </c>
      <c r="L7" s="37" t="s">
        <v>97</v>
      </c>
      <c r="M7" s="38">
        <v>1</v>
      </c>
      <c r="N7" s="38">
        <v>31792</v>
      </c>
      <c r="O7" s="39" t="s">
        <v>98</v>
      </c>
      <c r="P7" s="39">
        <v>96</v>
      </c>
      <c r="Q7" s="38">
        <v>9</v>
      </c>
      <c r="R7" s="38">
        <v>33100</v>
      </c>
      <c r="S7" s="37" t="s">
        <v>99</v>
      </c>
      <c r="T7" s="40">
        <v>116.57</v>
      </c>
      <c r="U7" s="40">
        <v>114.28</v>
      </c>
      <c r="V7" s="40">
        <v>113.08</v>
      </c>
      <c r="W7" s="40">
        <v>105.18</v>
      </c>
      <c r="X7" s="40">
        <v>110</v>
      </c>
      <c r="Y7" s="40">
        <v>108.18</v>
      </c>
      <c r="Z7" s="40">
        <v>114.99</v>
      </c>
      <c r="AA7" s="40">
        <v>110.04</v>
      </c>
      <c r="AB7" s="40">
        <v>115</v>
      </c>
      <c r="AC7" s="41">
        <v>110.28</v>
      </c>
      <c r="AD7" s="40">
        <v>112.6</v>
      </c>
      <c r="AE7" s="40">
        <v>0</v>
      </c>
      <c r="AF7" s="40">
        <v>0</v>
      </c>
      <c r="AG7" s="40">
        <v>0</v>
      </c>
      <c r="AH7" s="40">
        <v>0</v>
      </c>
      <c r="AI7" s="40">
        <v>0</v>
      </c>
      <c r="AJ7" s="40">
        <v>79.27</v>
      </c>
      <c r="AK7" s="40">
        <v>75.56</v>
      </c>
      <c r="AL7" s="40">
        <v>68.38</v>
      </c>
      <c r="AM7" s="40">
        <v>66.13</v>
      </c>
      <c r="AN7" s="40">
        <v>70.209999999999994</v>
      </c>
      <c r="AO7" s="40">
        <v>29.72</v>
      </c>
      <c r="AP7" s="40">
        <v>5774.46</v>
      </c>
      <c r="AQ7" s="40">
        <v>14919.77</v>
      </c>
      <c r="AR7" s="40">
        <v>18735.39</v>
      </c>
      <c r="AS7" s="40">
        <v>16260.77</v>
      </c>
      <c r="AT7" s="40">
        <v>21872.27</v>
      </c>
      <c r="AU7" s="40">
        <v>680.22</v>
      </c>
      <c r="AV7" s="40">
        <v>786.06</v>
      </c>
      <c r="AW7" s="40">
        <v>771.18</v>
      </c>
      <c r="AX7" s="40">
        <v>815.18</v>
      </c>
      <c r="AY7" s="40">
        <v>808.62</v>
      </c>
      <c r="AZ7" s="40">
        <v>473</v>
      </c>
      <c r="BA7" s="40">
        <v>1.47</v>
      </c>
      <c r="BB7" s="40">
        <v>0.77</v>
      </c>
      <c r="BC7" s="40">
        <v>0</v>
      </c>
      <c r="BD7" s="40">
        <v>0</v>
      </c>
      <c r="BE7" s="40">
        <v>79.06</v>
      </c>
      <c r="BF7" s="40">
        <v>504.73</v>
      </c>
      <c r="BG7" s="40">
        <v>450.91</v>
      </c>
      <c r="BH7" s="40">
        <v>444.01</v>
      </c>
      <c r="BI7" s="40">
        <v>413.29</v>
      </c>
      <c r="BJ7" s="40">
        <v>408.48</v>
      </c>
      <c r="BK7" s="40">
        <v>233.74</v>
      </c>
      <c r="BL7" s="40">
        <v>116.13</v>
      </c>
      <c r="BM7" s="40">
        <v>114.49</v>
      </c>
      <c r="BN7" s="40">
        <v>113.34</v>
      </c>
      <c r="BO7" s="40">
        <v>105.24</v>
      </c>
      <c r="BP7" s="40">
        <v>110.05</v>
      </c>
      <c r="BQ7" s="40">
        <v>92.2</v>
      </c>
      <c r="BR7" s="40">
        <v>103.39</v>
      </c>
      <c r="BS7" s="40">
        <v>96.49</v>
      </c>
      <c r="BT7" s="40">
        <v>101.92</v>
      </c>
      <c r="BU7" s="40">
        <v>98.05</v>
      </c>
      <c r="BV7" s="40">
        <v>106.87</v>
      </c>
      <c r="BW7" s="40">
        <v>22.92</v>
      </c>
      <c r="BX7" s="40">
        <v>26.32</v>
      </c>
      <c r="BY7" s="40">
        <v>27.54</v>
      </c>
      <c r="BZ7" s="40">
        <v>29.66</v>
      </c>
      <c r="CA7" s="40">
        <v>27.94</v>
      </c>
      <c r="CB7" s="40">
        <v>34.33</v>
      </c>
      <c r="CC7" s="40">
        <v>30.96</v>
      </c>
      <c r="CD7" s="40">
        <v>33.229999999999997</v>
      </c>
      <c r="CE7" s="40">
        <v>31.6</v>
      </c>
      <c r="CF7" s="40">
        <v>33.26</v>
      </c>
      <c r="CG7" s="40">
        <v>20.260000000000002</v>
      </c>
      <c r="CH7" s="40">
        <v>77.77</v>
      </c>
      <c r="CI7" s="40">
        <v>76.349999999999994</v>
      </c>
      <c r="CJ7" s="40">
        <v>78.48</v>
      </c>
      <c r="CK7" s="40">
        <v>78.86</v>
      </c>
      <c r="CL7" s="40">
        <v>78.31</v>
      </c>
      <c r="CM7" s="40">
        <v>44.05</v>
      </c>
      <c r="CN7" s="40">
        <v>45.51</v>
      </c>
      <c r="CO7" s="40">
        <v>44.67</v>
      </c>
      <c r="CP7" s="40">
        <v>41.71</v>
      </c>
      <c r="CQ7" s="40">
        <v>47.02</v>
      </c>
      <c r="CR7" s="40">
        <v>53.19</v>
      </c>
      <c r="CS7" s="40">
        <v>96.31</v>
      </c>
      <c r="CT7" s="40">
        <v>81.53</v>
      </c>
      <c r="CU7" s="40">
        <v>81.53</v>
      </c>
      <c r="CV7" s="40">
        <v>81.53</v>
      </c>
      <c r="CW7" s="40">
        <v>81.53</v>
      </c>
      <c r="CX7" s="40">
        <v>61.85</v>
      </c>
      <c r="CY7" s="40">
        <v>64.14</v>
      </c>
      <c r="CZ7" s="40">
        <v>63.89</v>
      </c>
      <c r="DA7" s="40">
        <v>64.7</v>
      </c>
      <c r="DB7" s="40">
        <v>65.38</v>
      </c>
      <c r="DC7" s="40">
        <v>75.849999999999994</v>
      </c>
      <c r="DD7" s="40">
        <v>36.549999999999997</v>
      </c>
      <c r="DE7" s="40">
        <v>38.72</v>
      </c>
      <c r="DF7" s="40">
        <v>41.07</v>
      </c>
      <c r="DG7" s="40">
        <v>43.94</v>
      </c>
      <c r="DH7" s="40">
        <v>45.38</v>
      </c>
      <c r="DI7" s="40">
        <v>52.21</v>
      </c>
      <c r="DJ7" s="40">
        <v>54.51</v>
      </c>
      <c r="DK7" s="40">
        <v>55.38</v>
      </c>
      <c r="DL7" s="40">
        <v>56.07</v>
      </c>
      <c r="DM7" s="40">
        <v>55.87</v>
      </c>
      <c r="DN7" s="40">
        <v>61.17</v>
      </c>
      <c r="DO7" s="40">
        <v>0</v>
      </c>
      <c r="DP7" s="40">
        <v>0</v>
      </c>
      <c r="DQ7" s="40">
        <v>0</v>
      </c>
      <c r="DR7" s="40">
        <v>0</v>
      </c>
      <c r="DS7" s="40">
        <v>0</v>
      </c>
      <c r="DT7" s="40">
        <v>32.03</v>
      </c>
      <c r="DU7" s="40">
        <v>36.58</v>
      </c>
      <c r="DV7" s="40">
        <v>40.880000000000003</v>
      </c>
      <c r="DW7" s="40">
        <v>41.24</v>
      </c>
      <c r="DX7" s="40">
        <v>39.020000000000003</v>
      </c>
      <c r="DY7" s="40">
        <v>49.58</v>
      </c>
      <c r="DZ7" s="40">
        <v>0</v>
      </c>
      <c r="EA7" s="40">
        <v>0</v>
      </c>
      <c r="EB7" s="40">
        <v>0</v>
      </c>
      <c r="EC7" s="40">
        <v>0</v>
      </c>
      <c r="ED7" s="40">
        <v>0</v>
      </c>
      <c r="EE7" s="40">
        <v>0.11</v>
      </c>
      <c r="EF7" s="40">
        <v>0.36</v>
      </c>
      <c r="EG7" s="40">
        <v>0.12</v>
      </c>
      <c r="EH7" s="40">
        <v>0.31</v>
      </c>
      <c r="EI7" s="40">
        <v>0.03</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116.57</v>
      </c>
      <c r="V11" s="48">
        <f>IF(U6="-",NA(),U6)</f>
        <v>114.28</v>
      </c>
      <c r="W11" s="48">
        <f>IF(V6="-",NA(),V6)</f>
        <v>113.08</v>
      </c>
      <c r="X11" s="48">
        <f>IF(W6="-",NA(),W6)</f>
        <v>105.18</v>
      </c>
      <c r="Y11" s="48">
        <f>IF(X6="-",NA(),X6)</f>
        <v>110</v>
      </c>
      <c r="AE11" s="47" t="s">
        <v>23</v>
      </c>
      <c r="AF11" s="48">
        <f>IF(AE6="-",NA(),AE6)</f>
        <v>0</v>
      </c>
      <c r="AG11" s="48">
        <f>IF(AF6="-",NA(),AF6)</f>
        <v>0</v>
      </c>
      <c r="AH11" s="48">
        <f>IF(AG6="-",NA(),AG6)</f>
        <v>0</v>
      </c>
      <c r="AI11" s="48">
        <f>IF(AH6="-",NA(),AH6)</f>
        <v>0</v>
      </c>
      <c r="AJ11" s="48">
        <f>IF(AI6="-",NA(),AI6)</f>
        <v>0</v>
      </c>
      <c r="AP11" s="47" t="s">
        <v>23</v>
      </c>
      <c r="AQ11" s="48">
        <f>IF(AP6="-",NA(),AP6)</f>
        <v>5774.46</v>
      </c>
      <c r="AR11" s="48">
        <f>IF(AQ6="-",NA(),AQ6)</f>
        <v>14919.77</v>
      </c>
      <c r="AS11" s="48">
        <f>IF(AR6="-",NA(),AR6)</f>
        <v>18735.39</v>
      </c>
      <c r="AT11" s="48">
        <f>IF(AS6="-",NA(),AS6)</f>
        <v>16260.77</v>
      </c>
      <c r="AU11" s="48">
        <f>IF(AT6="-",NA(),AT6)</f>
        <v>21872.27</v>
      </c>
      <c r="BA11" s="47" t="s">
        <v>23</v>
      </c>
      <c r="BB11" s="48">
        <f>IF(BA6="-",NA(),BA6)</f>
        <v>1.47</v>
      </c>
      <c r="BC11" s="48">
        <f>IF(BB6="-",NA(),BB6)</f>
        <v>0.77</v>
      </c>
      <c r="BD11" s="48">
        <f>IF(BC6="-",NA(),BC6)</f>
        <v>0</v>
      </c>
      <c r="BE11" s="48">
        <f>IF(BD6="-",NA(),BD6)</f>
        <v>0</v>
      </c>
      <c r="BF11" s="48">
        <f>IF(BE6="-",NA(),BE6)</f>
        <v>79.06</v>
      </c>
      <c r="BL11" s="47" t="s">
        <v>23</v>
      </c>
      <c r="BM11" s="48">
        <f>IF(BL6="-",NA(),BL6)</f>
        <v>116.13</v>
      </c>
      <c r="BN11" s="48">
        <f>IF(BM6="-",NA(),BM6)</f>
        <v>114.49</v>
      </c>
      <c r="BO11" s="48">
        <f>IF(BN6="-",NA(),BN6)</f>
        <v>113.34</v>
      </c>
      <c r="BP11" s="48">
        <f>IF(BO6="-",NA(),BO6)</f>
        <v>105.24</v>
      </c>
      <c r="BQ11" s="48">
        <f>IF(BP6="-",NA(),BP6)</f>
        <v>110.05</v>
      </c>
      <c r="BW11" s="47" t="s">
        <v>23</v>
      </c>
      <c r="BX11" s="48">
        <f>IF(BW6="-",NA(),BW6)</f>
        <v>22.92</v>
      </c>
      <c r="BY11" s="48">
        <f>IF(BX6="-",NA(),BX6)</f>
        <v>26.32</v>
      </c>
      <c r="BZ11" s="48">
        <f>IF(BY6="-",NA(),BY6)</f>
        <v>27.54</v>
      </c>
      <c r="CA11" s="48">
        <f>IF(BZ6="-",NA(),BZ6)</f>
        <v>29.66</v>
      </c>
      <c r="CB11" s="48">
        <f>IF(CA6="-",NA(),CA6)</f>
        <v>27.94</v>
      </c>
      <c r="CH11" s="47" t="s">
        <v>23</v>
      </c>
      <c r="CI11" s="48">
        <f>IF(CH6="-",NA(),CH6)</f>
        <v>77.77</v>
      </c>
      <c r="CJ11" s="48">
        <f>IF(CI6="-",NA(),CI6)</f>
        <v>76.349999999999994</v>
      </c>
      <c r="CK11" s="48">
        <f>IF(CJ6="-",NA(),CJ6)</f>
        <v>78.48</v>
      </c>
      <c r="CL11" s="48">
        <f>IF(CK6="-",NA(),CK6)</f>
        <v>78.86</v>
      </c>
      <c r="CM11" s="48">
        <f>IF(CL6="-",NA(),CL6)</f>
        <v>78.31</v>
      </c>
      <c r="CS11" s="47" t="s">
        <v>23</v>
      </c>
      <c r="CT11" s="48">
        <f>IF(CS6="-",NA(),CS6)</f>
        <v>96.31</v>
      </c>
      <c r="CU11" s="48">
        <f>IF(CT6="-",NA(),CT6)</f>
        <v>81.53</v>
      </c>
      <c r="CV11" s="48">
        <f>IF(CU6="-",NA(),CU6)</f>
        <v>81.53</v>
      </c>
      <c r="CW11" s="48">
        <f>IF(CV6="-",NA(),CV6)</f>
        <v>81.53</v>
      </c>
      <c r="CX11" s="48">
        <f>IF(CW6="-",NA(),CW6)</f>
        <v>81.53</v>
      </c>
      <c r="DD11" s="47" t="s">
        <v>23</v>
      </c>
      <c r="DE11" s="48">
        <f>IF(DD6="-",NA(),DD6)</f>
        <v>36.549999999999997</v>
      </c>
      <c r="DF11" s="48">
        <f>IF(DE6="-",NA(),DE6)</f>
        <v>38.72</v>
      </c>
      <c r="DG11" s="48">
        <f>IF(DF6="-",NA(),DF6)</f>
        <v>41.07</v>
      </c>
      <c r="DH11" s="48">
        <f>IF(DG6="-",NA(),DG6)</f>
        <v>43.94</v>
      </c>
      <c r="DI11" s="48">
        <f>IF(DH6="-",NA(),DH6)</f>
        <v>45.38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108.18</v>
      </c>
      <c r="V12" s="48">
        <f>IF(Z6="-",NA(),Z6)</f>
        <v>114.99</v>
      </c>
      <c r="W12" s="48">
        <f>IF(AA6="-",NA(),AA6)</f>
        <v>110.04</v>
      </c>
      <c r="X12" s="48">
        <f>IF(AB6="-",NA(),AB6)</f>
        <v>115</v>
      </c>
      <c r="Y12" s="48">
        <f>IF(AC6="-",NA(),AC6)</f>
        <v>110.28</v>
      </c>
      <c r="AE12" s="47" t="s">
        <v>24</v>
      </c>
      <c r="AF12" s="48">
        <f>IF(AJ6="-",NA(),AJ6)</f>
        <v>79.27</v>
      </c>
      <c r="AG12" s="48">
        <f t="shared" ref="AG12:AJ12" si="10">IF(AK6="-",NA(),AK6)</f>
        <v>75.56</v>
      </c>
      <c r="AH12" s="48">
        <f t="shared" si="10"/>
        <v>68.38</v>
      </c>
      <c r="AI12" s="48">
        <f t="shared" si="10"/>
        <v>66.13</v>
      </c>
      <c r="AJ12" s="48">
        <f t="shared" si="10"/>
        <v>70.209999999999994</v>
      </c>
      <c r="AP12" s="47" t="s">
        <v>24</v>
      </c>
      <c r="AQ12" s="48">
        <f>IF(AU6="-",NA(),AU6)</f>
        <v>680.22</v>
      </c>
      <c r="AR12" s="48">
        <f t="shared" ref="AR12:AU12" si="11">IF(AV6="-",NA(),AV6)</f>
        <v>786.06</v>
      </c>
      <c r="AS12" s="48">
        <f t="shared" si="11"/>
        <v>771.18</v>
      </c>
      <c r="AT12" s="48">
        <f t="shared" si="11"/>
        <v>815.18</v>
      </c>
      <c r="AU12" s="48">
        <f t="shared" si="11"/>
        <v>808.62</v>
      </c>
      <c r="BA12" s="47" t="s">
        <v>24</v>
      </c>
      <c r="BB12" s="48">
        <f>IF(BF6="-",NA(),BF6)</f>
        <v>504.73</v>
      </c>
      <c r="BC12" s="48">
        <f t="shared" ref="BC12:BF12" si="12">IF(BG6="-",NA(),BG6)</f>
        <v>450.91</v>
      </c>
      <c r="BD12" s="48">
        <f t="shared" si="12"/>
        <v>444.01</v>
      </c>
      <c r="BE12" s="48">
        <f t="shared" si="12"/>
        <v>413.29</v>
      </c>
      <c r="BF12" s="48">
        <f t="shared" si="12"/>
        <v>408.48</v>
      </c>
      <c r="BL12" s="47" t="s">
        <v>24</v>
      </c>
      <c r="BM12" s="48">
        <f>IF(BQ6="-",NA(),BQ6)</f>
        <v>92.2</v>
      </c>
      <c r="BN12" s="48">
        <f t="shared" ref="BN12:BQ12" si="13">IF(BR6="-",NA(),BR6)</f>
        <v>103.39</v>
      </c>
      <c r="BO12" s="48">
        <f t="shared" si="13"/>
        <v>96.49</v>
      </c>
      <c r="BP12" s="48">
        <f t="shared" si="13"/>
        <v>101.92</v>
      </c>
      <c r="BQ12" s="48">
        <f t="shared" si="13"/>
        <v>98.05</v>
      </c>
      <c r="BW12" s="47" t="s">
        <v>24</v>
      </c>
      <c r="BX12" s="48">
        <f>IF(CB6="-",NA(),CB6)</f>
        <v>34.33</v>
      </c>
      <c r="BY12" s="48">
        <f t="shared" ref="BY12:CB12" si="14">IF(CC6="-",NA(),CC6)</f>
        <v>30.96</v>
      </c>
      <c r="BZ12" s="48">
        <f t="shared" si="14"/>
        <v>33.229999999999997</v>
      </c>
      <c r="CA12" s="48">
        <f t="shared" si="14"/>
        <v>31.6</v>
      </c>
      <c r="CB12" s="48">
        <f t="shared" si="14"/>
        <v>33.26</v>
      </c>
      <c r="CH12" s="47" t="s">
        <v>24</v>
      </c>
      <c r="CI12" s="48">
        <f>IF(CM6="-",NA(),CM6)</f>
        <v>44.05</v>
      </c>
      <c r="CJ12" s="48">
        <f t="shared" ref="CJ12:CM12" si="15">IF(CN6="-",NA(),CN6)</f>
        <v>45.51</v>
      </c>
      <c r="CK12" s="48">
        <f t="shared" si="15"/>
        <v>44.67</v>
      </c>
      <c r="CL12" s="48">
        <f t="shared" si="15"/>
        <v>41.71</v>
      </c>
      <c r="CM12" s="48">
        <f t="shared" si="15"/>
        <v>47.02</v>
      </c>
      <c r="CS12" s="47" t="s">
        <v>24</v>
      </c>
      <c r="CT12" s="48">
        <f>IF(CX6="-",NA(),CX6)</f>
        <v>61.85</v>
      </c>
      <c r="CU12" s="48">
        <f t="shared" ref="CU12:CX12" si="16">IF(CY6="-",NA(),CY6)</f>
        <v>64.14</v>
      </c>
      <c r="CV12" s="48">
        <f t="shared" si="16"/>
        <v>63.89</v>
      </c>
      <c r="CW12" s="48">
        <f t="shared" si="16"/>
        <v>64.7</v>
      </c>
      <c r="CX12" s="48">
        <f t="shared" si="16"/>
        <v>65.38</v>
      </c>
      <c r="DD12" s="47" t="s">
        <v>24</v>
      </c>
      <c r="DE12" s="48">
        <f>IF(DI6="-",NA(),DI6)</f>
        <v>52.21</v>
      </c>
      <c r="DF12" s="48">
        <f t="shared" ref="DF12:DI12" si="17">IF(DJ6="-",NA(),DJ6)</f>
        <v>54.51</v>
      </c>
      <c r="DG12" s="48">
        <f t="shared" si="17"/>
        <v>55.38</v>
      </c>
      <c r="DH12" s="48">
        <f t="shared" si="17"/>
        <v>56.07</v>
      </c>
      <c r="DI12" s="48">
        <f t="shared" si="17"/>
        <v>55.87</v>
      </c>
      <c r="DO12" s="47" t="s">
        <v>24</v>
      </c>
      <c r="DP12" s="48">
        <f>IF(DT6="-",NA(),DT6)</f>
        <v>32.03</v>
      </c>
      <c r="DQ12" s="48">
        <f t="shared" ref="DQ12:DT12" si="18">IF(DU6="-",NA(),DU6)</f>
        <v>36.58</v>
      </c>
      <c r="DR12" s="48">
        <f t="shared" si="18"/>
        <v>40.880000000000003</v>
      </c>
      <c r="DS12" s="48">
        <f t="shared" si="18"/>
        <v>41.24</v>
      </c>
      <c r="DT12" s="48">
        <f t="shared" si="18"/>
        <v>39.020000000000003</v>
      </c>
      <c r="DZ12" s="47" t="s">
        <v>24</v>
      </c>
      <c r="EA12" s="48">
        <f>IF(EE6="-",NA(),EE6)</f>
        <v>0.11</v>
      </c>
      <c r="EB12" s="48">
        <f t="shared" ref="EB12:EE12" si="19">IF(EF6="-",NA(),EF6)</f>
        <v>0.36</v>
      </c>
      <c r="EC12" s="48">
        <f t="shared" si="19"/>
        <v>0.12</v>
      </c>
      <c r="ED12" s="48">
        <f t="shared" si="19"/>
        <v>0.31</v>
      </c>
      <c r="EE12" s="48">
        <f t="shared" si="19"/>
        <v>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渡部理沙</cp:lastModifiedBy>
  <cp:lastPrinted>2024-01-30T07:22:24Z</cp:lastPrinted>
  <dcterms:created xsi:type="dcterms:W3CDTF">2023-12-05T01:31:10Z</dcterms:created>
  <dcterms:modified xsi:type="dcterms:W3CDTF">2024-01-30T07:22:59Z</dcterms:modified>
  <cp:category/>
</cp:coreProperties>
</file>