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ssv01\共有\02財政係\照会文\令和５年度\2024.1.18公営企業に係る経営比較分析表（令和４年度決算）の分析等について\"/>
    </mc:Choice>
  </mc:AlternateContent>
  <xr:revisionPtr revIDLastSave="0" documentId="13_ncr:1_{A63CB29B-64D6-4FE7-971E-4195F4457CCF}" xr6:coauthVersionLast="47" xr6:coauthVersionMax="47" xr10:uidLastSave="{00000000-0000-0000-0000-000000000000}"/>
  <workbookProtection workbookAlgorithmName="SHA-512" workbookHashValue="Ithp3blEWSzdkI/Y0gzhJwxzl+WSRIiO7Y5Cl2RSwOpOeNrE9ZOtxrHQS7jJIDKTTmx7Gmd0+EC3jnSVAyfAhQ==" workbookSaltValue="pHmepvGYD1La4OYJ+VVVhQ==" workbookSpinCount="100000" lockStructure="1"/>
  <bookViews>
    <workbookView xWindow="810" yWindow="-120" windowWidth="18510" windowHeight="156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<sst xmlns="http://schemas.openxmlformats.org/spreadsheetml/2006/main" count="231" uniqueCount="113">
  <si>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</si>
  <si>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</si>
  <si>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</si>
  <si>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</si>
  <si>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</si>
  <si>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</si>
  <si>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</si>
  <si>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</si>
  <si>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</si>
  <si>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</si>
  <si>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</si>
  <si>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</si>
  <si>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</si>
  <si>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</si>
  <si>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</si>
  <si>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</si>
  <si>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</si>
  <si>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</si>
  <si>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</si>
  <si>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</si>
  <si>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</si>
  <si>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</si>
  <si>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</si>
  <si>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</si>
  <si>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</si>
  <si>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</si>
  <si>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</si>
  <si>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</si>
  <si>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</si>
  <si>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</si>
  <si>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</si>
  <si>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</si>
  <si>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</si>
  <si>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</si>
  <si>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</si>
  <si>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</si>
  <si>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</si>
  <si>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</si>
  <si>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</si>
  <si>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</si>
  <si>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</si>
  <si>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</si>
  <si>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</si>
  <si>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</si>
  <si>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</si>
  <si>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</si>
  <si>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</si>
  <si>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</si>
  <si>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</si>
  <si>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</si>
  <si>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</si>
  <si>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</si>
  <si>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</si>
  <si>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</si>
  <si>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</si>
  <si>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</si>
  <si>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</si>
  <si>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</si>
  <si>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</si>
  <si>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</si>
  <si>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</si>
  <si>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</si>
  <si>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</si>
  <si>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</si>
  <si>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</si>
  <si>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</si>
  <si>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</si>
  <si>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</si>
  <si>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</si>
  <si>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</si>
  <si>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</si>
  <si>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</si>
  <si>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</si>
  <si>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</si>
  <si>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</si>
  <si>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</si>
  <si>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</si>
  <si>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</si>
  <si>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</si>
  <si>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</si>
  <si>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</si>
  <si>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</si>
  <si>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</si>
  <si>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</si>
  <si>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</si>
  <si>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</si>
  <si>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</si>
  <si>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</si>
  <si>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</si>
  <si>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</si>
  <si>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</si>
  <si>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</si>
  <si>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</si>
  <si>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相馬地方広域水道企業団</t>
  </si>
  <si>
    <t>法適用</t>
  </si>
  <si>
    <t>水道事業</t>
  </si>
  <si>
    <t>末端給水事業</t>
  </si>
  <si>
    <t>A5</t>
  </si>
  <si>
    <t>自治体職員 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</si>
  <si>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</si>
  <si>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</si>
  <si>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</si>
  <si>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</si>
  <si>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</si>
  <si>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</si>
  <si>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</si>
  <si>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</si>
  <si>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</si>
  <si>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</si>
  <si>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</si>
  <si>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①経常収支比率は100％以上を維持してるが、減少傾向にあるため更なる経費削減に努める。
②累積欠損金は発生していない。
③流動比率は100％以上を維持しており良好である。
④企業債残高対給水収益比率は、創設事業完了の平成15年度以降起債していないため毎年減少している。
⑤料金回収率は100％以上を維持しているが、減少傾向にあるため更なる経費削減に努める。
⑥給水原価は平均値を下回っているが、維持管理費用等の増加に伴い増加傾向にあるため、引き続き経営改善に努める。
⑦施設利用率は横ばいだが、今後は人口減少により配水量の低下が考えられるので施設の統廃合等で適切な施設規模にできるよう検討する。
⑧昨年と比較してほぼ横ばいである。漏水調査業務により今後も適切な維持管理を努める。</t>
    <phoneticPr fontId="4"/>
  </si>
  <si>
    <t>①有形固定資産減価償却率は横ばいだが、管路経年劣化率の上昇に伴い、今後数値が高くなる可能性があるため、適切な更新計画を考えていく必要がある。
②管路経年劣化率は、令和2年度から老朽管更新を実施しており固定資産台帳に反映され次第数値の緩和が予測されるが、法定耐用年数超過の管路は上昇傾向にあるため、引き続き計画的かつ効率的な更新に取り組んでいく。
③②同様固定資産台帳に反映され次第数値の上昇が予測される。</t>
    <rPh sb="1" eb="7">
      <t>ユウケイコテイシサン</t>
    </rPh>
    <rPh sb="7" eb="11">
      <t>ゲンカショウキャク</t>
    </rPh>
    <rPh sb="11" eb="12">
      <t>リツ</t>
    </rPh>
    <rPh sb="13" eb="14">
      <t>ヨコ</t>
    </rPh>
    <rPh sb="19" eb="25">
      <t>カンロケイネンレッカ</t>
    </rPh>
    <rPh sb="25" eb="26">
      <t>リツ</t>
    </rPh>
    <rPh sb="27" eb="29">
      <t>ジョウショウ</t>
    </rPh>
    <rPh sb="30" eb="31">
      <t>トモナ</t>
    </rPh>
    <rPh sb="33" eb="35">
      <t>コンゴ</t>
    </rPh>
    <rPh sb="35" eb="37">
      <t>スウチ</t>
    </rPh>
    <rPh sb="38" eb="39">
      <t>タカ</t>
    </rPh>
    <rPh sb="42" eb="45">
      <t>カノウセイ</t>
    </rPh>
    <rPh sb="51" eb="53">
      <t>テキセツ</t>
    </rPh>
    <rPh sb="54" eb="58">
      <t>コウシンケイカク</t>
    </rPh>
    <rPh sb="59" eb="60">
      <t>カンガ</t>
    </rPh>
    <rPh sb="64" eb="66">
      <t>ヒツヨウ</t>
    </rPh>
    <rPh sb="72" eb="79">
      <t>カンロケイネンレッカリツ</t>
    </rPh>
    <rPh sb="81" eb="83">
      <t>レイワ</t>
    </rPh>
    <rPh sb="84" eb="86">
      <t>ネンド</t>
    </rPh>
    <rPh sb="88" eb="91">
      <t>ロウキュウカン</t>
    </rPh>
    <rPh sb="91" eb="93">
      <t>コウシン</t>
    </rPh>
    <phoneticPr fontId="4"/>
  </si>
  <si>
    <t>　本企業団の経営については、一定の健全化は確保できていると判断している。しかし、将来的には人口減少による給水収益の減少および老朽化施設の更新費用の増加により厳しい経営環境になると考えられる。
　それらを考慮して、経営戦略やアセットマネジメントにより経費削減に努め、状況に応じて適切に計画を見直していく。また、近年多発する自然災害等への緊急時対応にも努め、引き続き安全で安定した水道事業の経営を目指していく。</t>
    <rPh sb="1" eb="5">
      <t>ホンキギョウダン</t>
    </rPh>
    <rPh sb="6" eb="8">
      <t>ケイエイ</t>
    </rPh>
    <rPh sb="14" eb="16">
      <t>イッテイ</t>
    </rPh>
    <rPh sb="17" eb="20">
      <t>ケンゼンカ</t>
    </rPh>
    <rPh sb="21" eb="23">
      <t>カクホ</t>
    </rPh>
    <rPh sb="29" eb="31">
      <t>ハンダン</t>
    </rPh>
    <rPh sb="40" eb="43">
      <t>ショウライテキ</t>
    </rPh>
    <rPh sb="45" eb="49">
      <t>ジンコウゲンショウ</t>
    </rPh>
    <rPh sb="52" eb="56">
      <t>キュウスイシュウエキ</t>
    </rPh>
    <rPh sb="57" eb="59">
      <t>ゲンショウ</t>
    </rPh>
    <rPh sb="62" eb="65">
      <t>ロウキュウカ</t>
    </rPh>
    <rPh sb="65" eb="67">
      <t>シセツ</t>
    </rPh>
    <rPh sb="68" eb="72">
      <t>コウシンヒヨウ</t>
    </rPh>
    <rPh sb="73" eb="75">
      <t>ゾウカ</t>
    </rPh>
    <rPh sb="78" eb="79">
      <t>キビ</t>
    </rPh>
    <rPh sb="81" eb="85">
      <t>ケイエイカンキョウ</t>
    </rPh>
    <rPh sb="89" eb="90">
      <t>カンガ</t>
    </rPh>
    <rPh sb="101" eb="103">
      <t>コウリョ</t>
    </rPh>
    <rPh sb="106" eb="110">
      <t>ケイエイセンリャク</t>
    </rPh>
    <rPh sb="124" eb="128">
      <t>ケイヒサクゲン</t>
    </rPh>
    <rPh sb="129" eb="130">
      <t>ツト</t>
    </rPh>
    <rPh sb="132" eb="134">
      <t>ジョウキョウ</t>
    </rPh>
    <rPh sb="135" eb="136">
      <t>オウ</t>
    </rPh>
    <rPh sb="138" eb="140">
      <t>テキセツ</t>
    </rPh>
    <rPh sb="141" eb="143">
      <t>ケイカク</t>
    </rPh>
    <rPh sb="144" eb="146">
      <t>ミナオ</t>
    </rPh>
    <rPh sb="154" eb="156">
      <t>キンネン</t>
    </rPh>
    <rPh sb="156" eb="158">
      <t>タハツ</t>
    </rPh>
    <rPh sb="160" eb="164">
      <t>シゼンサイガイ</t>
    </rPh>
    <rPh sb="164" eb="165">
      <t>ナド</t>
    </rPh>
    <rPh sb="167" eb="169">
      <t>キンキュウ</t>
    </rPh>
    <rPh sb="169" eb="170">
      <t>ジ</t>
    </rPh>
    <rPh sb="170" eb="172">
      <t>タイオウ</t>
    </rPh>
    <rPh sb="174" eb="175">
      <t>ツト</t>
    </rPh>
    <rPh sb="177" eb="178">
      <t>ヒ</t>
    </rPh>
    <rPh sb="179" eb="180">
      <t>ツヅ</t>
    </rPh>
    <rPh sb="181" eb="183">
      <t>アンゼン</t>
    </rPh>
    <rPh sb="184" eb="186">
      <t>アンテイ</t>
    </rPh>
    <rPh sb="188" eb="192">
      <t>スイドウジギョウ</t>
    </rPh>
    <rPh sb="193" eb="195">
      <t>ケイエイ</t>
    </rPh>
    <rPh sb="196" eb="19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</si>
</sst>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0.86</c:v>
                </c:pt>
                <c:pt idx="1">
                  <c:v>0.68</c:v>
                </c:pt>
                <c:pt idx="2">
                  <c:v>0.34</c:v>
                </c:pt>
                <c:pt idx="3">
                  <c:v>0.8</c:v>
                </c:pt>
                <c:pt idx="4">
                  <c:v>0.28000000000000003</c:v>
                </c:pt>
              </c:numCache>
            </c:numRef>
          </c:val>
          <c:extLst>
            <c:ext xmlns:c16="http://schemas.microsoft.com/office/drawing/2014/chart" uri="{C3380CC4-5D6E-409C-BE32-E72D297353CC}">
              <c16:uniqueId val="{00000000-F8B3-4D4D-8F3C-B425F6703B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0.52</c:v>
                </c:pt>
                <c:pt idx="4">
                  <c:v>0.48</c:v>
                </c:pt>
              </c:numCache>
            </c:numRef>
          </c:val>
          <c:smooth val="0"/>
          <c:extLst>
            <c:ext xmlns:c16="http://schemas.microsoft.com/office/drawing/2014/chart" uri="{C3380CC4-5D6E-409C-BE32-E72D297353CC}">
              <c16:uniqueId val="{00000001-F8B3-4D4D-8F3C-B425F6703B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55.08</c:v>
                </c:pt>
                <c:pt idx="1">
                  <c:v>47.91</c:v>
                </c:pt>
                <c:pt idx="2">
                  <c:v>53.25</c:v>
                </c:pt>
                <c:pt idx="3">
                  <c:v>55.29</c:v>
                </c:pt>
                <c:pt idx="4">
                  <c:v>54.31</c:v>
                </c:pt>
              </c:numCache>
            </c:numRef>
          </c:val>
          <c:extLst>
            <c:ext xmlns:c16="http://schemas.microsoft.com/office/drawing/2014/chart" uri="{C3380CC4-5D6E-409C-BE32-E72D297353CC}">
              <c16:uniqueId val="{00000000-1285-4EC6-9295-E5A5B6D8F4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60.34</c:v>
                </c:pt>
                <c:pt idx="4">
                  <c:v>59.54</c:v>
                </c:pt>
              </c:numCache>
            </c:numRef>
          </c:val>
          <c:smooth val="0"/>
          <c:extLst>
            <c:ext xmlns:c16="http://schemas.microsoft.com/office/drawing/2014/chart" uri="{C3380CC4-5D6E-409C-BE32-E72D297353CC}">
              <c16:uniqueId val="{00000001-1285-4EC6-9295-E5A5B6D8F4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84.59</c:v>
                </c:pt>
                <c:pt idx="1">
                  <c:v>83.35</c:v>
                </c:pt>
                <c:pt idx="2">
                  <c:v>82.43</c:v>
                </c:pt>
                <c:pt idx="3">
                  <c:v>81.069999999999993</c:v>
                </c:pt>
                <c:pt idx="4">
                  <c:v>81.09</c:v>
                </c:pt>
              </c:numCache>
            </c:numRef>
          </c:val>
          <c:extLst>
            <c:ext xmlns:c16="http://schemas.microsoft.com/office/drawing/2014/chart" uri="{C3380CC4-5D6E-409C-BE32-E72D297353CC}">
              <c16:uniqueId val="{00000000-22F0-4427-A8B2-AE52ABBF2F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84.19</c:v>
                </c:pt>
                <c:pt idx="4">
                  <c:v>83.93</c:v>
                </c:pt>
              </c:numCache>
            </c:numRef>
          </c:val>
          <c:smooth val="0"/>
          <c:extLst>
            <c:ext xmlns:c16="http://schemas.microsoft.com/office/drawing/2014/chart" uri="{C3380CC4-5D6E-409C-BE32-E72D297353CC}">
              <c16:uniqueId val="{00000001-22F0-4427-A8B2-AE52ABBF2F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122.71</c:v>
                </c:pt>
                <c:pt idx="1">
                  <c:v>120.58</c:v>
                </c:pt>
                <c:pt idx="2">
                  <c:v>120.05</c:v>
                </c:pt>
                <c:pt idx="3">
                  <c:v>114.56</c:v>
                </c:pt>
                <c:pt idx="4">
                  <c:v>110.51</c:v>
                </c:pt>
              </c:numCache>
            </c:numRef>
          </c:val>
          <c:extLst>
            <c:ext xmlns:c16="http://schemas.microsoft.com/office/drawing/2014/chart" uri="{C3380CC4-5D6E-409C-BE32-E72D297353CC}">
              <c16:uniqueId val="{00000000-1E39-4DAD-B212-A3482A7DAD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109.23</c:v>
                </c:pt>
                <c:pt idx="4">
                  <c:v>108.04</c:v>
                </c:pt>
              </c:numCache>
            </c:numRef>
          </c:val>
          <c:smooth val="0"/>
          <c:extLst>
            <c:ext xmlns:c16="http://schemas.microsoft.com/office/drawing/2014/chart" uri="{C3380CC4-5D6E-409C-BE32-E72D297353CC}">
              <c16:uniqueId val="{00000001-1E39-4DAD-B212-A3482A7DAD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56.04</c:v>
                </c:pt>
                <c:pt idx="1">
                  <c:v>55.98</c:v>
                </c:pt>
                <c:pt idx="2">
                  <c:v>57.29</c:v>
                </c:pt>
                <c:pt idx="3">
                  <c:v>56.65</c:v>
                </c:pt>
                <c:pt idx="4">
                  <c:v>58.08</c:v>
                </c:pt>
              </c:numCache>
            </c:numRef>
          </c:val>
          <c:extLst>
            <c:ext xmlns:c16="http://schemas.microsoft.com/office/drawing/2014/chart" uri="{C3380CC4-5D6E-409C-BE32-E72D297353CC}">
              <c16:uniqueId val="{00000000-0A35-4AA2-BE28-C88D094483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49.96</c:v>
                </c:pt>
                <c:pt idx="4">
                  <c:v>50.82</c:v>
                </c:pt>
              </c:numCache>
            </c:numRef>
          </c:val>
          <c:smooth val="0"/>
          <c:extLst>
            <c:ext xmlns:c16="http://schemas.microsoft.com/office/drawing/2014/chart" uri="{C3380CC4-5D6E-409C-BE32-E72D297353CC}">
              <c16:uniqueId val="{00000001-0A35-4AA2-BE28-C88D094483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5.21</c:v>
                </c:pt>
                <c:pt idx="1">
                  <c:v>7.68</c:v>
                </c:pt>
                <c:pt idx="2">
                  <c:v>12.73</c:v>
                </c:pt>
                <c:pt idx="3">
                  <c:v>14.92</c:v>
                </c:pt>
                <c:pt idx="4">
                  <c:v>27.74</c:v>
                </c:pt>
              </c:numCache>
            </c:numRef>
          </c:val>
          <c:extLst>
            <c:ext xmlns:c16="http://schemas.microsoft.com/office/drawing/2014/chart" uri="{C3380CC4-5D6E-409C-BE32-E72D297353CC}">
              <c16:uniqueId val="{00000000-BA89-41A7-9328-2F96277803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19.32</c:v>
                </c:pt>
                <c:pt idx="4">
                  <c:v>21.16</c:v>
                </c:pt>
              </c:numCache>
            </c:numRef>
          </c:val>
          <c:smooth val="0"/>
          <c:extLst>
            <c:ext xmlns:c16="http://schemas.microsoft.com/office/drawing/2014/chart" uri="{C3380CC4-5D6E-409C-BE32-E72D297353CC}">
              <c16:uniqueId val="{00000001-BA89-41A7-9328-2F96277803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C9-4BFF-A238-501DB14A7B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4.6900000000000004</c:v>
                </c:pt>
                <c:pt idx="4">
                  <c:v>4.72</c:v>
                </c:pt>
              </c:numCache>
            </c:numRef>
          </c:val>
          <c:smooth val="0"/>
          <c:extLst>
            <c:ext xmlns:c16="http://schemas.microsoft.com/office/drawing/2014/chart" uri="{C3380CC4-5D6E-409C-BE32-E72D297353CC}">
              <c16:uniqueId val="{00000001-CDC9-4BFF-A238-501DB14A7B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686.02</c:v>
                </c:pt>
                <c:pt idx="1">
                  <c:v>657.87</c:v>
                </c:pt>
                <c:pt idx="2">
                  <c:v>734.82</c:v>
                </c:pt>
                <c:pt idx="3">
                  <c:v>708.82</c:v>
                </c:pt>
                <c:pt idx="4">
                  <c:v>750.17</c:v>
                </c:pt>
              </c:numCache>
            </c:numRef>
          </c:val>
          <c:extLst>
            <c:ext xmlns:c16="http://schemas.microsoft.com/office/drawing/2014/chart" uri="{C3380CC4-5D6E-409C-BE32-E72D297353CC}">
              <c16:uniqueId val="{00000000-3B1F-4543-8FDE-F256390489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338.02</c:v>
                </c:pt>
                <c:pt idx="4">
                  <c:v>345.94</c:v>
                </c:pt>
              </c:numCache>
            </c:numRef>
          </c:val>
          <c:smooth val="0"/>
          <c:extLst>
            <c:ext xmlns:c16="http://schemas.microsoft.com/office/drawing/2014/chart" uri="{C3380CC4-5D6E-409C-BE32-E72D297353CC}">
              <c16:uniqueId val="{00000001-3B1F-4543-8FDE-F256390489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204.15</c:v>
                </c:pt>
                <c:pt idx="1">
                  <c:v>188.73</c:v>
                </c:pt>
                <c:pt idx="2">
                  <c:v>156.13</c:v>
                </c:pt>
                <c:pt idx="3">
                  <c:v>133.62</c:v>
                </c:pt>
                <c:pt idx="4">
                  <c:v>109.19</c:v>
                </c:pt>
              </c:numCache>
            </c:numRef>
          </c:val>
          <c:extLst>
            <c:ext xmlns:c16="http://schemas.microsoft.com/office/drawing/2014/chart" uri="{C3380CC4-5D6E-409C-BE32-E72D297353CC}">
              <c16:uniqueId val="{00000000-D104-4D23-9CBD-B9E0CFD226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379.91</c:v>
                </c:pt>
                <c:pt idx="4">
                  <c:v>386.61</c:v>
                </c:pt>
              </c:numCache>
            </c:numRef>
          </c:val>
          <c:smooth val="0"/>
          <c:extLst>
            <c:ext xmlns:c16="http://schemas.microsoft.com/office/drawing/2014/chart" uri="{C3380CC4-5D6E-409C-BE32-E72D297353CC}">
              <c16:uniqueId val="{00000001-D104-4D23-9CBD-B9E0CFD226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117.59</c:v>
                </c:pt>
                <c:pt idx="1">
                  <c:v>114.15</c:v>
                </c:pt>
                <c:pt idx="2">
                  <c:v>115.89</c:v>
                </c:pt>
                <c:pt idx="3">
                  <c:v>110.95</c:v>
                </c:pt>
                <c:pt idx="4">
                  <c:v>103.63</c:v>
                </c:pt>
              </c:numCache>
            </c:numRef>
          </c:val>
          <c:extLst>
            <c:ext xmlns:c16="http://schemas.microsoft.com/office/drawing/2014/chart" uri="{C3380CC4-5D6E-409C-BE32-E72D297353CC}">
              <c16:uniqueId val="{00000000-DD9C-4220-ABAE-E526369ED9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98.3</c:v>
                </c:pt>
                <c:pt idx="4">
                  <c:v>93.82</c:v>
                </c:pt>
              </c:numCache>
            </c:numRef>
          </c:val>
          <c:smooth val="0"/>
          <c:extLst>
            <c:ext xmlns:c16="http://schemas.microsoft.com/office/drawing/2014/chart" uri="{C3380CC4-5D6E-409C-BE32-E72D297353CC}">
              <c16:uniqueId val="{00000001-DD9C-4220-ABAE-E526369ED9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156.72</c:v>
                </c:pt>
                <c:pt idx="1">
                  <c:v>158.31</c:v>
                </c:pt>
                <c:pt idx="2">
                  <c:v>158.38</c:v>
                </c:pt>
                <c:pt idx="3">
                  <c:v>164.73</c:v>
                </c:pt>
                <c:pt idx="4">
                  <c:v>177.02</c:v>
                </c:pt>
              </c:numCache>
            </c:numRef>
          </c:val>
          <c:extLst>
            <c:ext xmlns:c16="http://schemas.microsoft.com/office/drawing/2014/chart" uri="{C3380CC4-5D6E-409C-BE32-E72D297353CC}">
              <c16:uniqueId val="{00000000-7CAA-4F12-A048-A98A52D8B5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173.7</c:v>
                </c:pt>
                <c:pt idx="4">
                  <c:v>178.94</c:v>
                </c:pt>
              </c:numCache>
            </c:numRef>
          </c:val>
          <c:smooth val="0"/>
          <c:extLst>
            <c:ext xmlns:c16="http://schemas.microsoft.com/office/drawing/2014/chart" uri="{C3380CC4-5D6E-409C-BE32-E72D297353CC}">
              <c16:uniqueId val="{00000001-7CAA-4F12-A048-A98A52D8B5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相馬地方広域水道企業団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自治体職員 民間企業出身 その他</v>
      </c>
      <c r="AE8" s="76"/>
      <c r="AF8" s="76"/>
      <c r="AG8" s="76"/>
      <c r="AH8" s="76"/>
      <c r="AI8" s="76"/>
      <c r="AJ8" s="76"/>
      <c r="AK8" s="2"/>
      <c r="AL8" s="59" t="str">
        <f>データ!$R$6</f>
        <v>-</v>
      </c>
      <c r="AM8" s="59"/>
      <c r="AN8" s="59"/>
      <c r="AO8" s="59"/>
      <c r="AP8" s="59"/>
      <c r="AQ8" s="59"/>
      <c r="AR8" s="59"/>
      <c r="AS8" s="59"/>
      <c r="AT8" s="56" t="str">
        <f>データ!$S$6</f>
        <v>-</v>
      </c>
      <c r="AU8" s="57"/>
      <c r="AV8" s="57"/>
      <c r="AW8" s="57"/>
      <c r="AX8" s="57"/>
      <c r="AY8" s="57"/>
      <c r="AZ8" s="57"/>
      <c r="BA8" s="57"/>
      <c r="BB8" s="46" t="str">
        <f>データ!$T$6</f>
        <v>-</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93.24</v>
      </c>
      <c r="J10" s="57"/>
      <c r="K10" s="57"/>
      <c r="L10" s="57"/>
      <c r="M10" s="57"/>
      <c r="N10" s="57"/>
      <c r="O10" s="58"/>
      <c r="P10" s="46">
        <f>データ!$P$6</f>
        <v>97.69</v>
      </c>
      <c r="Q10" s="46"/>
      <c r="R10" s="46"/>
      <c r="S10" s="46"/>
      <c r="T10" s="46"/>
      <c r="U10" s="46"/>
      <c r="V10" s="46"/>
      <c r="W10" s="59">
        <f>データ!$Q$6</f>
        <v>3344</v>
      </c>
      <c r="X10" s="59"/>
      <c r="Y10" s="59"/>
      <c r="Z10" s="59"/>
      <c r="AA10" s="59"/>
      <c r="AB10" s="59"/>
      <c r="AC10" s="59"/>
      <c r="AD10" s="2"/>
      <c r="AE10" s="2"/>
      <c r="AF10" s="2"/>
      <c r="AG10" s="2"/>
      <c r="AH10" s="2"/>
      <c r="AI10" s="2"/>
      <c r="AJ10" s="2"/>
      <c r="AK10" s="2"/>
      <c r="AL10" s="59">
        <f>データ!$U$6</f>
        <v>49458</v>
      </c>
      <c r="AM10" s="59"/>
      <c r="AN10" s="59"/>
      <c r="AO10" s="59"/>
      <c r="AP10" s="59"/>
      <c r="AQ10" s="59"/>
      <c r="AR10" s="59"/>
      <c r="AS10" s="59"/>
      <c r="AT10" s="56">
        <f>データ!$V$6</f>
        <v>204.14</v>
      </c>
      <c r="AU10" s="57"/>
      <c r="AV10" s="57"/>
      <c r="AW10" s="57"/>
      <c r="AX10" s="57"/>
      <c r="AY10" s="57"/>
      <c r="AZ10" s="57"/>
      <c r="BA10" s="57"/>
      <c r="BB10" s="46">
        <f>データ!$W$6</f>
        <v>242.27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heOOLEtrEKInEQGD+MyoCtvwQ4YMnw4kvAKd0JTHpnCiwaVaPss2SKlg813bi29hEOQr3B6pwqFbennZDtrlQ==" saltValue="2LSyMf8LeNtQ9yCqpDmQ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78891</v>
      </c>
      <c r="D6" s="20">
        <f t="shared" si="3"/>
        <v>46</v>
      </c>
      <c r="E6" s="20">
        <f t="shared" si="3"/>
        <v>1</v>
      </c>
      <c r="F6" s="20">
        <f t="shared" si="3"/>
        <v>0</v>
      </c>
      <c r="G6" s="20">
        <f t="shared" si="3"/>
        <v>1</v>
      </c>
      <c r="H6" s="20" t="str">
        <f t="shared" si="3"/>
        <v>福島県　相馬地方広域水道企業団</v>
      </c>
      <c r="I6" s="20" t="str">
        <f t="shared" si="3"/>
        <v>法適用</v>
      </c>
      <c r="J6" s="20" t="str">
        <f t="shared" si="3"/>
        <v>水道事業</v>
      </c>
      <c r="K6" s="20" t="str">
        <f t="shared" si="3"/>
        <v>末端給水事業</v>
      </c>
      <c r="L6" s="20" t="str">
        <f t="shared" si="3"/>
        <v>A5</v>
      </c>
      <c r="M6" s="20" t="str">
        <f t="shared" si="3"/>
        <v>自治体職員 民間企業出身 その他</v>
      </c>
      <c r="N6" s="21" t="str">
        <f t="shared" si="3"/>
        <v>-</v>
      </c>
      <c r="O6" s="21">
        <f t="shared" si="3"/>
        <v>93.24</v>
      </c>
      <c r="P6" s="21">
        <f t="shared" si="3"/>
        <v>97.69</v>
      </c>
      <c r="Q6" s="21">
        <f t="shared" si="3"/>
        <v>3344</v>
      </c>
      <c r="R6" s="21" t="str">
        <f t="shared" si="3"/>
        <v>-</v>
      </c>
      <c r="S6" s="21" t="str">
        <f t="shared" si="3"/>
        <v>-</v>
      </c>
      <c r="T6" s="21" t="str">
        <f t="shared" si="3"/>
        <v>-</v>
      </c>
      <c r="U6" s="21">
        <f t="shared" si="3"/>
        <v>49458</v>
      </c>
      <c r="V6" s="21">
        <f t="shared" si="3"/>
        <v>204.14</v>
      </c>
      <c r="W6" s="21">
        <f t="shared" si="3"/>
        <v>242.27</v>
      </c>
      <c r="X6" s="22">
        <f>IF(X7="",NA(),X7)</f>
        <v>122.71</v>
      </c>
      <c r="Y6" s="22">
        <f t="shared" ref="Y6:AG6" si="4">IF(Y7="",NA(),Y7)</f>
        <v>120.58</v>
      </c>
      <c r="Z6" s="22">
        <f t="shared" si="4"/>
        <v>120.05</v>
      </c>
      <c r="AA6" s="22">
        <f t="shared" si="4"/>
        <v>114.56</v>
      </c>
      <c r="AB6" s="22">
        <f t="shared" si="4"/>
        <v>110.51</v>
      </c>
      <c r="AC6" s="22">
        <f t="shared" si="4"/>
        <v>111.44</v>
      </c>
      <c r="AD6" s="22">
        <f t="shared" si="4"/>
        <v>111.17</v>
      </c>
      <c r="AE6" s="22">
        <f t="shared" si="4"/>
        <v>110.91</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4.6900000000000004</v>
      </c>
      <c r="AR6" s="22">
        <f t="shared" si="5"/>
        <v>4.72</v>
      </c>
      <c r="AS6" s="21" t="str">
        <f>IF(AS7="","",IF(AS7="-","【-】","【"&amp;SUBSTITUTE(TEXT(AS7,"#,##0.00"),"-","△")&amp;"】"))</f>
        <v>【1.34】</v>
      </c>
      <c r="AT6" s="22">
        <f>IF(AT7="",NA(),AT7)</f>
        <v>686.02</v>
      </c>
      <c r="AU6" s="22">
        <f t="shared" ref="AU6:BC6" si="6">IF(AU7="",NA(),AU7)</f>
        <v>657.87</v>
      </c>
      <c r="AV6" s="22">
        <f t="shared" si="6"/>
        <v>734.82</v>
      </c>
      <c r="AW6" s="22">
        <f t="shared" si="6"/>
        <v>708.82</v>
      </c>
      <c r="AX6" s="22">
        <f t="shared" si="6"/>
        <v>750.17</v>
      </c>
      <c r="AY6" s="22">
        <f t="shared" si="6"/>
        <v>349.83</v>
      </c>
      <c r="AZ6" s="22">
        <f t="shared" si="6"/>
        <v>360.86</v>
      </c>
      <c r="BA6" s="22">
        <f t="shared" si="6"/>
        <v>350.79</v>
      </c>
      <c r="BB6" s="22">
        <f t="shared" si="6"/>
        <v>338.02</v>
      </c>
      <c r="BC6" s="22">
        <f t="shared" si="6"/>
        <v>345.94</v>
      </c>
      <c r="BD6" s="21" t="str">
        <f>IF(BD7="","",IF(BD7="-","【-】","【"&amp;SUBSTITUTE(TEXT(BD7,"#,##0.00"),"-","△")&amp;"】"))</f>
        <v>【252.29】</v>
      </c>
      <c r="BE6" s="22">
        <f>IF(BE7="",NA(),BE7)</f>
        <v>204.15</v>
      </c>
      <c r="BF6" s="22">
        <f t="shared" ref="BF6:BN6" si="7">IF(BF7="",NA(),BF7)</f>
        <v>188.73</v>
      </c>
      <c r="BG6" s="22">
        <f t="shared" si="7"/>
        <v>156.13</v>
      </c>
      <c r="BH6" s="22">
        <f t="shared" si="7"/>
        <v>133.62</v>
      </c>
      <c r="BI6" s="22">
        <f t="shared" si="7"/>
        <v>109.19</v>
      </c>
      <c r="BJ6" s="22">
        <f t="shared" si="7"/>
        <v>314.87</v>
      </c>
      <c r="BK6" s="22">
        <f t="shared" si="7"/>
        <v>309.27999999999997</v>
      </c>
      <c r="BL6" s="22">
        <f t="shared" si="7"/>
        <v>322.92</v>
      </c>
      <c r="BM6" s="22">
        <f t="shared" si="7"/>
        <v>379.91</v>
      </c>
      <c r="BN6" s="22">
        <f t="shared" si="7"/>
        <v>386.61</v>
      </c>
      <c r="BO6" s="21" t="str">
        <f>IF(BO7="","",IF(BO7="-","【-】","【"&amp;SUBSTITUTE(TEXT(BO7,"#,##0.00"),"-","△")&amp;"】"))</f>
        <v>【268.07】</v>
      </c>
      <c r="BP6" s="22">
        <f>IF(BP7="",NA(),BP7)</f>
        <v>117.59</v>
      </c>
      <c r="BQ6" s="22">
        <f t="shared" ref="BQ6:BY6" si="8">IF(BQ7="",NA(),BQ7)</f>
        <v>114.15</v>
      </c>
      <c r="BR6" s="22">
        <f t="shared" si="8"/>
        <v>115.89</v>
      </c>
      <c r="BS6" s="22">
        <f t="shared" si="8"/>
        <v>110.95</v>
      </c>
      <c r="BT6" s="22">
        <f t="shared" si="8"/>
        <v>103.63</v>
      </c>
      <c r="BU6" s="22">
        <f t="shared" si="8"/>
        <v>103.54</v>
      </c>
      <c r="BV6" s="22">
        <f t="shared" si="8"/>
        <v>103.32</v>
      </c>
      <c r="BW6" s="22">
        <f t="shared" si="8"/>
        <v>100.85</v>
      </c>
      <c r="BX6" s="22">
        <f t="shared" si="8"/>
        <v>98.3</v>
      </c>
      <c r="BY6" s="22">
        <f t="shared" si="8"/>
        <v>93.82</v>
      </c>
      <c r="BZ6" s="21" t="str">
        <f>IF(BZ7="","",IF(BZ7="-","【-】","【"&amp;SUBSTITUTE(TEXT(BZ7,"#,##0.00"),"-","△")&amp;"】"))</f>
        <v>【97.47】</v>
      </c>
      <c r="CA6" s="22">
        <f>IF(CA7="",NA(),CA7)</f>
        <v>156.72</v>
      </c>
      <c r="CB6" s="22">
        <f t="shared" ref="CB6:CJ6" si="9">IF(CB7="",NA(),CB7)</f>
        <v>158.31</v>
      </c>
      <c r="CC6" s="22">
        <f t="shared" si="9"/>
        <v>158.38</v>
      </c>
      <c r="CD6" s="22">
        <f t="shared" si="9"/>
        <v>164.73</v>
      </c>
      <c r="CE6" s="22">
        <f t="shared" si="9"/>
        <v>177.02</v>
      </c>
      <c r="CF6" s="22">
        <f t="shared" si="9"/>
        <v>167.46</v>
      </c>
      <c r="CG6" s="22">
        <f t="shared" si="9"/>
        <v>168.56</v>
      </c>
      <c r="CH6" s="22">
        <f t="shared" si="9"/>
        <v>167.1</v>
      </c>
      <c r="CI6" s="22">
        <f t="shared" si="9"/>
        <v>173.7</v>
      </c>
      <c r="CJ6" s="22">
        <f t="shared" si="9"/>
        <v>178.94</v>
      </c>
      <c r="CK6" s="21" t="str">
        <f>IF(CK7="","",IF(CK7="-","【-】","【"&amp;SUBSTITUTE(TEXT(CK7,"#,##0.00"),"-","△")&amp;"】"))</f>
        <v>【174.75】</v>
      </c>
      <c r="CL6" s="22">
        <f>IF(CL7="",NA(),CL7)</f>
        <v>55.08</v>
      </c>
      <c r="CM6" s="22">
        <f t="shared" ref="CM6:CU6" si="10">IF(CM7="",NA(),CM7)</f>
        <v>47.91</v>
      </c>
      <c r="CN6" s="22">
        <f t="shared" si="10"/>
        <v>53.25</v>
      </c>
      <c r="CO6" s="22">
        <f t="shared" si="10"/>
        <v>55.29</v>
      </c>
      <c r="CP6" s="22">
        <f t="shared" si="10"/>
        <v>54.31</v>
      </c>
      <c r="CQ6" s="22">
        <f t="shared" si="10"/>
        <v>59.46</v>
      </c>
      <c r="CR6" s="22">
        <f t="shared" si="10"/>
        <v>59.51</v>
      </c>
      <c r="CS6" s="22">
        <f t="shared" si="10"/>
        <v>59.91</v>
      </c>
      <c r="CT6" s="22">
        <f t="shared" si="10"/>
        <v>60.34</v>
      </c>
      <c r="CU6" s="22">
        <f t="shared" si="10"/>
        <v>59.54</v>
      </c>
      <c r="CV6" s="21" t="str">
        <f>IF(CV7="","",IF(CV7="-","【-】","【"&amp;SUBSTITUTE(TEXT(CV7,"#,##0.00"),"-","△")&amp;"】"))</f>
        <v>【59.97】</v>
      </c>
      <c r="CW6" s="22">
        <f>IF(CW7="",NA(),CW7)</f>
        <v>84.59</v>
      </c>
      <c r="CX6" s="22">
        <f t="shared" ref="CX6:DF6" si="11">IF(CX7="",NA(),CX7)</f>
        <v>83.35</v>
      </c>
      <c r="CY6" s="22">
        <f t="shared" si="11"/>
        <v>82.43</v>
      </c>
      <c r="CZ6" s="22">
        <f t="shared" si="11"/>
        <v>81.069999999999993</v>
      </c>
      <c r="DA6" s="22">
        <f t="shared" si="11"/>
        <v>81.09</v>
      </c>
      <c r="DB6" s="22">
        <f t="shared" si="11"/>
        <v>87.41</v>
      </c>
      <c r="DC6" s="22">
        <f t="shared" si="11"/>
        <v>87.08</v>
      </c>
      <c r="DD6" s="22">
        <f t="shared" si="11"/>
        <v>87.26</v>
      </c>
      <c r="DE6" s="22">
        <f t="shared" si="11"/>
        <v>84.19</v>
      </c>
      <c r="DF6" s="22">
        <f t="shared" si="11"/>
        <v>83.93</v>
      </c>
      <c r="DG6" s="21" t="str">
        <f>IF(DG7="","",IF(DG7="-","【-】","【"&amp;SUBSTITUTE(TEXT(DG7,"#,##0.00"),"-","△")&amp;"】"))</f>
        <v>【89.76】</v>
      </c>
      <c r="DH6" s="22">
        <f>IF(DH7="",NA(),DH7)</f>
        <v>56.04</v>
      </c>
      <c r="DI6" s="22">
        <f t="shared" ref="DI6:DQ6" si="12">IF(DI7="",NA(),DI7)</f>
        <v>55.98</v>
      </c>
      <c r="DJ6" s="22">
        <f t="shared" si="12"/>
        <v>57.29</v>
      </c>
      <c r="DK6" s="22">
        <f t="shared" si="12"/>
        <v>56.65</v>
      </c>
      <c r="DL6" s="22">
        <f t="shared" si="12"/>
        <v>58.08</v>
      </c>
      <c r="DM6" s="22">
        <f t="shared" si="12"/>
        <v>47.62</v>
      </c>
      <c r="DN6" s="22">
        <f t="shared" si="12"/>
        <v>48.55</v>
      </c>
      <c r="DO6" s="22">
        <f t="shared" si="12"/>
        <v>49.2</v>
      </c>
      <c r="DP6" s="22">
        <f t="shared" si="12"/>
        <v>49.96</v>
      </c>
      <c r="DQ6" s="22">
        <f t="shared" si="12"/>
        <v>50.82</v>
      </c>
      <c r="DR6" s="21" t="str">
        <f>IF(DR7="","",IF(DR7="-","【-】","【"&amp;SUBSTITUTE(TEXT(DR7,"#,##0.00"),"-","△")&amp;"】"))</f>
        <v>【51.51】</v>
      </c>
      <c r="DS6" s="22">
        <f>IF(DS7="",NA(),DS7)</f>
        <v>5.21</v>
      </c>
      <c r="DT6" s="22">
        <f t="shared" ref="DT6:EB6" si="13">IF(DT7="",NA(),DT7)</f>
        <v>7.68</v>
      </c>
      <c r="DU6" s="22">
        <f t="shared" si="13"/>
        <v>12.73</v>
      </c>
      <c r="DV6" s="22">
        <f t="shared" si="13"/>
        <v>14.92</v>
      </c>
      <c r="DW6" s="22">
        <f t="shared" si="13"/>
        <v>27.74</v>
      </c>
      <c r="DX6" s="22">
        <f t="shared" si="13"/>
        <v>16.27</v>
      </c>
      <c r="DY6" s="22">
        <f t="shared" si="13"/>
        <v>17.11</v>
      </c>
      <c r="DZ6" s="22">
        <f t="shared" si="13"/>
        <v>18.329999999999998</v>
      </c>
      <c r="EA6" s="22">
        <f t="shared" si="13"/>
        <v>19.32</v>
      </c>
      <c r="EB6" s="22">
        <f t="shared" si="13"/>
        <v>21.16</v>
      </c>
      <c r="EC6" s="21" t="str">
        <f>IF(EC7="","",IF(EC7="-","【-】","【"&amp;SUBSTITUTE(TEXT(EC7,"#,##0.00"),"-","△")&amp;"】"))</f>
        <v>【23.75】</v>
      </c>
      <c r="ED6" s="22">
        <f>IF(ED7="",NA(),ED7)</f>
        <v>0.86</v>
      </c>
      <c r="EE6" s="22">
        <f t="shared" ref="EE6:EM6" si="14">IF(EE7="",NA(),EE7)</f>
        <v>0.68</v>
      </c>
      <c r="EF6" s="22">
        <f t="shared" si="14"/>
        <v>0.34</v>
      </c>
      <c r="EG6" s="22">
        <f t="shared" si="14"/>
        <v>0.8</v>
      </c>
      <c r="EH6" s="22">
        <f t="shared" si="14"/>
        <v>0.28000000000000003</v>
      </c>
      <c r="EI6" s="22">
        <f t="shared" si="14"/>
        <v>0.63</v>
      </c>
      <c r="EJ6" s="22">
        <f t="shared" si="14"/>
        <v>0.63</v>
      </c>
      <c r="EK6" s="22">
        <f t="shared" si="14"/>
        <v>0.6</v>
      </c>
      <c r="EL6" s="22">
        <f t="shared" si="14"/>
        <v>0.52</v>
      </c>
      <c r="EM6" s="22">
        <f t="shared" si="14"/>
        <v>0.48</v>
      </c>
      <c r="EN6" s="21" t="str">
        <f>IF(EN7="","",IF(EN7="-","【-】","【"&amp;SUBSTITUTE(TEXT(EN7,"#,##0.00"),"-","△")&amp;"】"))</f>
        <v>【0.67】</v>
      </c>
    </row>
    <row r="7" spans="1:144" s="23" customFormat="1" x14ac:dyDescent="0.15">
      <c r="A7" s="15"/>
      <c r="B7" s="24">
        <v>2022</v>
      </c>
      <c r="C7" s="24">
        <v>78891</v>
      </c>
      <c r="D7" s="24">
        <v>46</v>
      </c>
      <c r="E7" s="24">
        <v>1</v>
      </c>
      <c r="F7" s="24">
        <v>0</v>
      </c>
      <c r="G7" s="24">
        <v>1</v>
      </c>
      <c r="H7" s="24" t="s">
        <v>93</v>
      </c>
      <c r="I7" s="24" t="s">
        <v>94</v>
      </c>
      <c r="J7" s="24" t="s">
        <v>95</v>
      </c>
      <c r="K7" s="24" t="s">
        <v>96</v>
      </c>
      <c r="L7" s="24" t="s">
        <v>97</v>
      </c>
      <c r="M7" s="24" t="s">
        <v>98</v>
      </c>
      <c r="N7" s="25" t="s">
        <v>99</v>
      </c>
      <c r="O7" s="25">
        <v>93.24</v>
      </c>
      <c r="P7" s="25">
        <v>97.69</v>
      </c>
      <c r="Q7" s="25">
        <v>3344</v>
      </c>
      <c r="R7" s="25" t="s">
        <v>99</v>
      </c>
      <c r="S7" s="25" t="s">
        <v>99</v>
      </c>
      <c r="T7" s="25" t="s">
        <v>99</v>
      </c>
      <c r="U7" s="25">
        <v>49458</v>
      </c>
      <c r="V7" s="25">
        <v>204.14</v>
      </c>
      <c r="W7" s="25">
        <v>242.27</v>
      </c>
      <c r="X7" s="25">
        <v>122.71</v>
      </c>
      <c r="Y7" s="25">
        <v>120.58</v>
      </c>
      <c r="Z7" s="25">
        <v>120.05</v>
      </c>
      <c r="AA7" s="25">
        <v>114.56</v>
      </c>
      <c r="AB7" s="25">
        <v>110.51</v>
      </c>
      <c r="AC7" s="25">
        <v>111.44</v>
      </c>
      <c r="AD7" s="25">
        <v>111.17</v>
      </c>
      <c r="AE7" s="25">
        <v>110.91</v>
      </c>
      <c r="AF7" s="25">
        <v>109.23</v>
      </c>
      <c r="AG7" s="25">
        <v>108.04</v>
      </c>
      <c r="AH7" s="25">
        <v>108.7</v>
      </c>
      <c r="AI7" s="25">
        <v>0</v>
      </c>
      <c r="AJ7" s="25">
        <v>0</v>
      </c>
      <c r="AK7" s="25">
        <v>0</v>
      </c>
      <c r="AL7" s="25">
        <v>0</v>
      </c>
      <c r="AM7" s="25">
        <v>0</v>
      </c>
      <c r="AN7" s="25">
        <v>1.03</v>
      </c>
      <c r="AO7" s="25">
        <v>0.78</v>
      </c>
      <c r="AP7" s="25">
        <v>0.92</v>
      </c>
      <c r="AQ7" s="25">
        <v>4.6900000000000004</v>
      </c>
      <c r="AR7" s="25">
        <v>4.72</v>
      </c>
      <c r="AS7" s="25">
        <v>1.34</v>
      </c>
      <c r="AT7" s="25">
        <v>686.02</v>
      </c>
      <c r="AU7" s="25">
        <v>657.87</v>
      </c>
      <c r="AV7" s="25">
        <v>734.82</v>
      </c>
      <c r="AW7" s="25">
        <v>708.82</v>
      </c>
      <c r="AX7" s="25">
        <v>750.17</v>
      </c>
      <c r="AY7" s="25">
        <v>349.83</v>
      </c>
      <c r="AZ7" s="25">
        <v>360.86</v>
      </c>
      <c r="BA7" s="25">
        <v>350.79</v>
      </c>
      <c r="BB7" s="25">
        <v>338.02</v>
      </c>
      <c r="BC7" s="25">
        <v>345.94</v>
      </c>
      <c r="BD7" s="25">
        <v>252.29</v>
      </c>
      <c r="BE7" s="25">
        <v>204.15</v>
      </c>
      <c r="BF7" s="25">
        <v>188.73</v>
      </c>
      <c r="BG7" s="25">
        <v>156.13</v>
      </c>
      <c r="BH7" s="25">
        <v>133.62</v>
      </c>
      <c r="BI7" s="25">
        <v>109.19</v>
      </c>
      <c r="BJ7" s="25">
        <v>314.87</v>
      </c>
      <c r="BK7" s="25">
        <v>309.27999999999997</v>
      </c>
      <c r="BL7" s="25">
        <v>322.92</v>
      </c>
      <c r="BM7" s="25">
        <v>379.91</v>
      </c>
      <c r="BN7" s="25">
        <v>386.61</v>
      </c>
      <c r="BO7" s="25">
        <v>268.07</v>
      </c>
      <c r="BP7" s="25">
        <v>117.59</v>
      </c>
      <c r="BQ7" s="25">
        <v>114.15</v>
      </c>
      <c r="BR7" s="25">
        <v>115.89</v>
      </c>
      <c r="BS7" s="25">
        <v>110.95</v>
      </c>
      <c r="BT7" s="25">
        <v>103.63</v>
      </c>
      <c r="BU7" s="25">
        <v>103.54</v>
      </c>
      <c r="BV7" s="25">
        <v>103.32</v>
      </c>
      <c r="BW7" s="25">
        <v>100.85</v>
      </c>
      <c r="BX7" s="25">
        <v>98.3</v>
      </c>
      <c r="BY7" s="25">
        <v>93.82</v>
      </c>
      <c r="BZ7" s="25">
        <v>97.47</v>
      </c>
      <c r="CA7" s="25">
        <v>156.72</v>
      </c>
      <c r="CB7" s="25">
        <v>158.31</v>
      </c>
      <c r="CC7" s="25">
        <v>158.38</v>
      </c>
      <c r="CD7" s="25">
        <v>164.73</v>
      </c>
      <c r="CE7" s="25">
        <v>177.02</v>
      </c>
      <c r="CF7" s="25">
        <v>167.46</v>
      </c>
      <c r="CG7" s="25">
        <v>168.56</v>
      </c>
      <c r="CH7" s="25">
        <v>167.1</v>
      </c>
      <c r="CI7" s="25">
        <v>173.7</v>
      </c>
      <c r="CJ7" s="25">
        <v>178.94</v>
      </c>
      <c r="CK7" s="25">
        <v>174.75</v>
      </c>
      <c r="CL7" s="25">
        <v>55.08</v>
      </c>
      <c r="CM7" s="25">
        <v>47.91</v>
      </c>
      <c r="CN7" s="25">
        <v>53.25</v>
      </c>
      <c r="CO7" s="25">
        <v>55.29</v>
      </c>
      <c r="CP7" s="25">
        <v>54.31</v>
      </c>
      <c r="CQ7" s="25">
        <v>59.46</v>
      </c>
      <c r="CR7" s="25">
        <v>59.51</v>
      </c>
      <c r="CS7" s="25">
        <v>59.91</v>
      </c>
      <c r="CT7" s="25">
        <v>60.34</v>
      </c>
      <c r="CU7" s="25">
        <v>59.54</v>
      </c>
      <c r="CV7" s="25">
        <v>59.97</v>
      </c>
      <c r="CW7" s="25">
        <v>84.59</v>
      </c>
      <c r="CX7" s="25">
        <v>83.35</v>
      </c>
      <c r="CY7" s="25">
        <v>82.43</v>
      </c>
      <c r="CZ7" s="25">
        <v>81.069999999999993</v>
      </c>
      <c r="DA7" s="25">
        <v>81.09</v>
      </c>
      <c r="DB7" s="25">
        <v>87.41</v>
      </c>
      <c r="DC7" s="25">
        <v>87.08</v>
      </c>
      <c r="DD7" s="25">
        <v>87.26</v>
      </c>
      <c r="DE7" s="25">
        <v>84.19</v>
      </c>
      <c r="DF7" s="25">
        <v>83.93</v>
      </c>
      <c r="DG7" s="25">
        <v>89.76</v>
      </c>
      <c r="DH7" s="25">
        <v>56.04</v>
      </c>
      <c r="DI7" s="25">
        <v>55.98</v>
      </c>
      <c r="DJ7" s="25">
        <v>57.29</v>
      </c>
      <c r="DK7" s="25">
        <v>56.65</v>
      </c>
      <c r="DL7" s="25">
        <v>58.08</v>
      </c>
      <c r="DM7" s="25">
        <v>47.62</v>
      </c>
      <c r="DN7" s="25">
        <v>48.55</v>
      </c>
      <c r="DO7" s="25">
        <v>49.2</v>
      </c>
      <c r="DP7" s="25">
        <v>49.96</v>
      </c>
      <c r="DQ7" s="25">
        <v>50.82</v>
      </c>
      <c r="DR7" s="25">
        <v>51.51</v>
      </c>
      <c r="DS7" s="25">
        <v>5.21</v>
      </c>
      <c r="DT7" s="25">
        <v>7.68</v>
      </c>
      <c r="DU7" s="25">
        <v>12.73</v>
      </c>
      <c r="DV7" s="25">
        <v>14.92</v>
      </c>
      <c r="DW7" s="25">
        <v>27.74</v>
      </c>
      <c r="DX7" s="25">
        <v>16.27</v>
      </c>
      <c r="DY7" s="25">
        <v>17.11</v>
      </c>
      <c r="DZ7" s="25">
        <v>18.329999999999998</v>
      </c>
      <c r="EA7" s="25">
        <v>19.32</v>
      </c>
      <c r="EB7" s="25">
        <v>21.16</v>
      </c>
      <c r="EC7" s="25">
        <v>23.75</v>
      </c>
      <c r="ED7" s="25">
        <v>0.86</v>
      </c>
      <c r="EE7" s="25">
        <v>0.68</v>
      </c>
      <c r="EF7" s="25">
        <v>0.34</v>
      </c>
      <c r="EG7" s="25">
        <v>0.8</v>
      </c>
      <c r="EH7" s="25">
        <v>0.28000000000000003</v>
      </c>
      <c r="EI7" s="25">
        <v>0.63</v>
      </c>
      <c r="EJ7" s="25">
        <v>0.63</v>
      </c>
      <c r="EK7" s="25">
        <v>0.6</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