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g-s-tomohiro01\Desktop\20240205　FW （リマインド）【照会_2月2日（金）期限】公営企業に係る経営比較分析表（令和４年度決算）の分析等について\【経営比較分析表】2022_075485_47_010\【経営比較分析表】2022_075485_47_010\"/>
    </mc:Choice>
  </mc:AlternateContent>
  <workbookProtection workbookAlgorithmName="SHA-512" workbookHashValue="qCc0nV9dYiCXSRBUdhXy8EugH1RZ5anUOSneneYlsqrrCt9jLapJNCbjxb5gdEDnYgYbjt8dKYdgs7QNOExdIQ==" workbookSaltValue="V4FXpu/u17ogANMzE/Ii5Q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BB10" i="4"/>
  <c r="AT10" i="4"/>
  <c r="AL10" i="4"/>
  <c r="W10" i="4"/>
  <c r="P10" i="4"/>
  <c r="I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<sst xmlns="http://schemas.openxmlformats.org/spreadsheetml/2006/main" count="233" uniqueCount="117">
  <si>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</si>
  <si>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</si>
  <si>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</si>
  <si>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</si>
  <si>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</si>
  <si>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</si>
  <si>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</si>
  <si>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</si>
  <si>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</si>
  <si>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</si>
  <si>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</si>
  <si>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</si>
  <si>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</si>
  <si>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</si>
  <si>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</si>
  <si>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</si>
  <si>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</si>
  <si>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</si>
  <si>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</si>
  <si>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</si>
  <si>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</si>
  <si>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</si>
  <si>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</si>
  <si>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</si>
  <si>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</si>
  <si>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</si>
  <si>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</si>
  <si>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</si>
  <si>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</si>
  <si>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</si>
  <si>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</si>
  <si>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</si>
  <si>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</si>
  <si>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</si>
  <si>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</si>
  <si>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</si>
  <si>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</si>
  <si>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</si>
  <si>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</si>
  <si>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</si>
  <si>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</si>
  <si>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</si>
  <si>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</si>
  <si>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</si>
  <si>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</si>
  <si>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</si>
  <si>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</si>
  <si>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</si>
  <si>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</si>
  <si>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</si>
  <si>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</si>
  <si>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</si>
  <si>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</si>
  <si>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</si>
  <si>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</si>
  <si>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</si>
  <si>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</si>
  <si>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</si>
  <si>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</si>
  <si>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</si>
  <si>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</si>
  <si>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</si>
  <si>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</si>
  <si>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</si>
  <si>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</si>
  <si>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</si>
  <si>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</si>
  <si>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</si>
  <si>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</si>
  <si>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</si>
  <si>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</si>
  <si>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</si>
  <si>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</si>
  <si>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</si>
  <si>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</si>
  <si>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</si>
  <si>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</si>
  <si>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</si>
  <si>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</si>
  <si>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</si>
  <si>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</si>
  <si>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</si>
  <si>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</si>
  <si>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</si>
  <si>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</si>
  <si>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</si>
  <si>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</si>
  <si>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</si>
  <si>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</si>
  <si>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</si>
  <si>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</si>
  <si>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</si>
  <si>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</si>
  <si>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</si>
  <si>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</si>
  <si>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</si>
  <si>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葛尾村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</si>
  <si>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</si>
  <si>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</si>
  <si>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</si>
  <si>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</si>
  <si>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</si>
  <si>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</si>
  <si>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</si>
  <si>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</si>
  <si>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</si>
  <si>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</si>
  <si>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</si>
  <si>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</si>
  <si>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</si>
  <si>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</si>
  <si>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</si>
  <si>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</si>
  <si>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</si>
  <si>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収益的収支比率が100％以上である。令和3年度にかけて下降の傾向にあったが、令和4年度は上昇に転じた。安定していないので動向を注視する必要がある。
料金の回収率が年々下降しており、令和4年度は100％を下回った。年度末にかけて納付の干渉を行うなどし、100％を目指す。
物価高騰の影響か、令和2年度以降徐々に給水原価が上昇してきている。まだ当面物価上昇が続く恐れがあるため、料金改定も視野に入れる必要がある。</t>
    <rPh sb="0" eb="3">
      <t>シュウエキテキ</t>
    </rPh>
    <rPh sb="3" eb="5">
      <t>シュウシ</t>
    </rPh>
    <rPh sb="5" eb="7">
      <t>ヒリツ</t>
    </rPh>
    <rPh sb="12" eb="14">
      <t>イジョウ</t>
    </rPh>
    <rPh sb="18" eb="20">
      <t>レイワ</t>
    </rPh>
    <rPh sb="21" eb="23">
      <t>ネンド</t>
    </rPh>
    <rPh sb="27" eb="29">
      <t>カコウ</t>
    </rPh>
    <rPh sb="30" eb="32">
      <t>ケイコウ</t>
    </rPh>
    <rPh sb="38" eb="40">
      <t>レイワ</t>
    </rPh>
    <rPh sb="41" eb="43">
      <t>ネンド</t>
    </rPh>
    <rPh sb="44" eb="46">
      <t>ジョウショウ</t>
    </rPh>
    <rPh sb="47" eb="48">
      <t>テン</t>
    </rPh>
    <rPh sb="51" eb="53">
      <t>アンテイ</t>
    </rPh>
    <rPh sb="60" eb="62">
      <t>ドウコウ</t>
    </rPh>
    <rPh sb="63" eb="65">
      <t>チュウシ</t>
    </rPh>
    <rPh sb="67" eb="69">
      <t>ヒツヨウ</t>
    </rPh>
    <rPh sb="74" eb="76">
      <t>リョウキン</t>
    </rPh>
    <rPh sb="77" eb="80">
      <t>カイシュウリツ</t>
    </rPh>
    <rPh sb="81" eb="83">
      <t>ネンネン</t>
    </rPh>
    <rPh sb="83" eb="85">
      <t>カコウ</t>
    </rPh>
    <rPh sb="90" eb="92">
      <t>レイワ</t>
    </rPh>
    <rPh sb="93" eb="95">
      <t>ネンド</t>
    </rPh>
    <rPh sb="101" eb="103">
      <t>シタマワ</t>
    </rPh>
    <rPh sb="106" eb="109">
      <t>ネンドマツ</t>
    </rPh>
    <rPh sb="113" eb="115">
      <t>ノウフ</t>
    </rPh>
    <rPh sb="116" eb="118">
      <t>カンショウ</t>
    </rPh>
    <rPh sb="119" eb="120">
      <t>オコナ</t>
    </rPh>
    <rPh sb="130" eb="132">
      <t>メザ</t>
    </rPh>
    <rPh sb="135" eb="137">
      <t>ブッカ</t>
    </rPh>
    <rPh sb="137" eb="139">
      <t>コウトウ</t>
    </rPh>
    <rPh sb="140" eb="142">
      <t>エイキョウ</t>
    </rPh>
    <rPh sb="144" eb="146">
      <t>レイワ</t>
    </rPh>
    <rPh sb="147" eb="149">
      <t>ネンド</t>
    </rPh>
    <rPh sb="149" eb="151">
      <t>イコウ</t>
    </rPh>
    <rPh sb="151" eb="153">
      <t>ジョジョ</t>
    </rPh>
    <rPh sb="154" eb="158">
      <t>キュウスイゲンカ</t>
    </rPh>
    <rPh sb="159" eb="161">
      <t>ジョウショウ</t>
    </rPh>
    <rPh sb="170" eb="172">
      <t>トウメン</t>
    </rPh>
    <rPh sb="172" eb="174">
      <t>ブッカ</t>
    </rPh>
    <rPh sb="174" eb="176">
      <t>ジョウショウ</t>
    </rPh>
    <rPh sb="177" eb="178">
      <t>ツヅ</t>
    </rPh>
    <rPh sb="179" eb="180">
      <t>オソ</t>
    </rPh>
    <rPh sb="187" eb="189">
      <t>リョウキン</t>
    </rPh>
    <rPh sb="189" eb="191">
      <t>カイテイ</t>
    </rPh>
    <rPh sb="192" eb="194">
      <t>シヤ</t>
    </rPh>
    <rPh sb="195" eb="196">
      <t>イ</t>
    </rPh>
    <rPh sb="198" eb="200">
      <t>ヒツヨウ</t>
    </rPh>
    <phoneticPr fontId="4"/>
  </si>
  <si>
    <t>管路等の耐用年数にはまだ時間があるため更新は行っていない。
有収率も排泥等を行っているが90％以上を維持しているため、漏水等の損失はほとんど無いものと思われる。</t>
    <rPh sb="0" eb="2">
      <t>カンロ</t>
    </rPh>
    <rPh sb="2" eb="3">
      <t>トウ</t>
    </rPh>
    <rPh sb="4" eb="6">
      <t>タイヨウ</t>
    </rPh>
    <rPh sb="6" eb="8">
      <t>ネンスウ</t>
    </rPh>
    <rPh sb="12" eb="14">
      <t>ジカン</t>
    </rPh>
    <rPh sb="19" eb="21">
      <t>コウシン</t>
    </rPh>
    <rPh sb="22" eb="23">
      <t>オコナ</t>
    </rPh>
    <rPh sb="30" eb="33">
      <t>ユウシュウリツ</t>
    </rPh>
    <rPh sb="34" eb="36">
      <t>ハイデイ</t>
    </rPh>
    <rPh sb="36" eb="37">
      <t>トウ</t>
    </rPh>
    <rPh sb="38" eb="39">
      <t>オコナ</t>
    </rPh>
    <rPh sb="47" eb="49">
      <t>イジョウ</t>
    </rPh>
    <rPh sb="50" eb="52">
      <t>イジ</t>
    </rPh>
    <rPh sb="59" eb="61">
      <t>ロウスイ</t>
    </rPh>
    <rPh sb="61" eb="62">
      <t>トウ</t>
    </rPh>
    <rPh sb="63" eb="65">
      <t>ソンシツ</t>
    </rPh>
    <rPh sb="70" eb="71">
      <t>ナ</t>
    </rPh>
    <rPh sb="75" eb="76">
      <t>オモ</t>
    </rPh>
    <phoneticPr fontId="4"/>
  </si>
  <si>
    <t>現段階では経営が圧迫されている様には見えないが、今後公営企業法が適用され、水道施設等の更新も考慮することになると、料金改定や更新施設等の選定を行うなど、経営改善に力を入れる必要がある。</t>
    <rPh sb="0" eb="3">
      <t>ゲンダンカイ</t>
    </rPh>
    <rPh sb="5" eb="7">
      <t>ケイエイ</t>
    </rPh>
    <rPh sb="8" eb="10">
      <t>アッパク</t>
    </rPh>
    <rPh sb="15" eb="16">
      <t>ヨウ</t>
    </rPh>
    <rPh sb="18" eb="19">
      <t>ミ</t>
    </rPh>
    <rPh sb="24" eb="26">
      <t>コンゴ</t>
    </rPh>
    <rPh sb="26" eb="28">
      <t>コウエイ</t>
    </rPh>
    <rPh sb="28" eb="30">
      <t>キギョウ</t>
    </rPh>
    <rPh sb="30" eb="31">
      <t>ホウ</t>
    </rPh>
    <rPh sb="32" eb="34">
      <t>テキヨウ</t>
    </rPh>
    <rPh sb="37" eb="39">
      <t>スイドウ</t>
    </rPh>
    <rPh sb="39" eb="41">
      <t>シセツ</t>
    </rPh>
    <rPh sb="41" eb="42">
      <t>トウ</t>
    </rPh>
    <rPh sb="43" eb="45">
      <t>コウシン</t>
    </rPh>
    <rPh sb="46" eb="48">
      <t>コウリョ</t>
    </rPh>
    <rPh sb="57" eb="59">
      <t>リョウキン</t>
    </rPh>
    <rPh sb="59" eb="61">
      <t>カイテイ</t>
    </rPh>
    <rPh sb="62" eb="64">
      <t>コウシン</t>
    </rPh>
    <rPh sb="64" eb="66">
      <t>シセツ</t>
    </rPh>
    <rPh sb="66" eb="67">
      <t>トウ</t>
    </rPh>
    <rPh sb="68" eb="70">
      <t>センテイ</t>
    </rPh>
    <rPh sb="71" eb="72">
      <t>オコナ</t>
    </rPh>
    <rPh sb="76" eb="78">
      <t>ケイエイ</t>
    </rPh>
    <rPh sb="78" eb="80">
      <t>カイゼン</t>
    </rPh>
    <rPh sb="81" eb="82">
      <t>チカラ</t>
    </rPh>
    <rPh sb="83" eb="84">
      <t>イ</t>
    </rPh>
    <rPh sb="86" eb="8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</si>
</sst>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C-423B-A419-1E247C0CD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0.62</c:v>
                </c:pt>
                <c:pt idx="1">
                  <c:v>0.39</c:v>
                </c:pt>
                <c:pt idx="2">
                  <c:v>0.61</c:v>
                </c:pt>
                <c:pt idx="3">
                  <c:v>0.4</c:v>
                </c:pt>
                <c:pt idx="4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4C-423B-A419-1E247C0CD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55.45</c:v>
                </c:pt>
                <c:pt idx="1">
                  <c:v>50.45</c:v>
                </c:pt>
                <c:pt idx="2">
                  <c:v>54.69</c:v>
                </c:pt>
                <c:pt idx="3">
                  <c:v>52.16</c:v>
                </c:pt>
                <c:pt idx="4">
                  <c:v>54.56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BB-4080-81A3-FAC0D09C2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48.26</c:v>
                </c:pt>
                <c:pt idx="1">
                  <c:v>48.01</c:v>
                </c:pt>
                <c:pt idx="2">
                  <c:v>49.08</c:v>
                </c:pt>
                <c:pt idx="3">
                  <c:v>51.46</c:v>
                </c:pt>
                <c:pt idx="4">
                  <c:v>51.84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BB-4080-81A3-FAC0D09C2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89.67</c:v>
                </c:pt>
                <c:pt idx="1">
                  <c:v>93.96</c:v>
                </c:pt>
                <c:pt idx="2">
                  <c:v>92.49</c:v>
                </c:pt>
                <c:pt idx="3">
                  <c:v>92.39</c:v>
                </c:pt>
                <c:pt idx="4">
                  <c:v>92.65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3-4788-88AF-266305573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72.72</c:v>
                </c:pt>
                <c:pt idx="1">
                  <c:v>72.75</c:v>
                </c:pt>
                <c:pt idx="2">
                  <c:v>71.27</c:v>
                </c:pt>
                <c:pt idx="3">
                  <c:v>68.58</c:v>
                </c:pt>
                <c:pt idx="4">
                  <c:v>67.94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53-4788-88AF-266305573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237.56</c:v>
                </c:pt>
                <c:pt idx="1">
                  <c:v>145.07</c:v>
                </c:pt>
                <c:pt idx="2">
                  <c:v>125.95</c:v>
                </c:pt>
                <c:pt idx="3">
                  <c:v>113.62</c:v>
                </c:pt>
                <c:pt idx="4">
                  <c:v>144.04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D-4247-8D1B-921FEDF92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73.25</c:v>
                </c:pt>
                <c:pt idx="1">
                  <c:v>75.06</c:v>
                </c:pt>
                <c:pt idx="2">
                  <c:v>73.22</c:v>
                </c:pt>
                <c:pt idx="3">
                  <c:v>69.05</c:v>
                </c:pt>
                <c:pt idx="4">
                  <c:v>67.02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6D-4247-8D1B-921FEDF92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F1-4354-A250-12BD04DAA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F1-4354-A250-12BD04DAA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C-4885-B91F-ECACDCE5A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EC-4885-B91F-ECACDCE5A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3-4099-9B7B-FD9909A4A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13-4099-9B7B-FD9909A4A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F-4AD8-9E2B-732F87F5E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6F-4AD8-9E2B-732F87F5E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8E-4D2C-B328-13AC6ADB7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1274.21</c:v>
                </c:pt>
                <c:pt idx="1">
                  <c:v>1183.92</c:v>
                </c:pt>
                <c:pt idx="2">
                  <c:v>1128.72</c:v>
                </c:pt>
                <c:pt idx="3">
                  <c:v>1125.25</c:v>
                </c:pt>
                <c:pt idx="4">
                  <c:v>1157.05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8E-4D2C-B328-13AC6ADB7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186.29</c:v>
                </c:pt>
                <c:pt idx="1">
                  <c:v>148.94999999999999</c:v>
                </c:pt>
                <c:pt idx="2">
                  <c:v>125.42</c:v>
                </c:pt>
                <c:pt idx="3">
                  <c:v>107.12</c:v>
                </c:pt>
                <c:pt idx="4">
                  <c:v>76.17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B5-4EA5-827F-978FDD069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41.25</c:v>
                </c:pt>
                <c:pt idx="1">
                  <c:v>42.5</c:v>
                </c:pt>
                <c:pt idx="2">
                  <c:v>41.84</c:v>
                </c:pt>
                <c:pt idx="3">
                  <c:v>41.44</c:v>
                </c:pt>
                <c:pt idx="4">
                  <c:v>37.65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B5-4EA5-827F-978FDD069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176.94</c:v>
                </c:pt>
                <c:pt idx="1">
                  <c:v>218.74</c:v>
                </c:pt>
                <c:pt idx="2">
                  <c:v>251.58</c:v>
                </c:pt>
                <c:pt idx="3">
                  <c:v>297.36</c:v>
                </c:pt>
                <c:pt idx="4">
                  <c:v>425.48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76-4B81-B8A6-B52C0303E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383.25</c:v>
                </c:pt>
                <c:pt idx="1">
                  <c:v>377.72</c:v>
                </c:pt>
                <c:pt idx="2">
                  <c:v>390.47</c:v>
                </c:pt>
                <c:pt idx="3">
                  <c:v>403.61</c:v>
                </c:pt>
                <c:pt idx="4">
                  <c:v>442.82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76-4B81-B8A6-B52C0303E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【982.48】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【320.83】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1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福島県　葛尾村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8" t="s">
        <v>1</v>
      </c>
      <c r="C7" s="58"/>
      <c r="D7" s="58"/>
      <c r="E7" s="58"/>
      <c r="F7" s="58"/>
      <c r="G7" s="58"/>
      <c r="H7" s="58"/>
      <c r="I7" s="58" t="s">
        <v>2</v>
      </c>
      <c r="J7" s="58"/>
      <c r="K7" s="58"/>
      <c r="L7" s="58"/>
      <c r="M7" s="58"/>
      <c r="N7" s="58"/>
      <c r="O7" s="58"/>
      <c r="P7" s="58" t="s">
        <v>3</v>
      </c>
      <c r="Q7" s="58"/>
      <c r="R7" s="58"/>
      <c r="S7" s="58"/>
      <c r="T7" s="58"/>
      <c r="U7" s="58"/>
      <c r="V7" s="58"/>
      <c r="W7" s="58" t="s">
        <v>4</v>
      </c>
      <c r="X7" s="58"/>
      <c r="Y7" s="58"/>
      <c r="Z7" s="58"/>
      <c r="AA7" s="58"/>
      <c r="AB7" s="58"/>
      <c r="AC7" s="58"/>
      <c r="AD7" s="58" t="s">
        <v>5</v>
      </c>
      <c r="AE7" s="58"/>
      <c r="AF7" s="58"/>
      <c r="AG7" s="58"/>
      <c r="AH7" s="58"/>
      <c r="AI7" s="58"/>
      <c r="AJ7" s="58"/>
      <c r="AK7" s="2"/>
      <c r="AL7" s="58" t="s">
        <v>6</v>
      </c>
      <c r="AM7" s="58"/>
      <c r="AN7" s="58"/>
      <c r="AO7" s="58"/>
      <c r="AP7" s="58"/>
      <c r="AQ7" s="58"/>
      <c r="AR7" s="58"/>
      <c r="AS7" s="58"/>
      <c r="AT7" s="58" t="s">
        <v>7</v>
      </c>
      <c r="AU7" s="58"/>
      <c r="AV7" s="58"/>
      <c r="AW7" s="58"/>
      <c r="AX7" s="58"/>
      <c r="AY7" s="58"/>
      <c r="AZ7" s="58"/>
      <c r="BA7" s="58"/>
      <c r="BB7" s="58" t="s">
        <v>8</v>
      </c>
      <c r="BC7" s="58"/>
      <c r="BD7" s="58"/>
      <c r="BE7" s="58"/>
      <c r="BF7" s="58"/>
      <c r="BG7" s="58"/>
      <c r="BH7" s="58"/>
      <c r="BI7" s="58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データ!$I$6</f>
        <v>法非適用</v>
      </c>
      <c r="C8" s="66"/>
      <c r="D8" s="66"/>
      <c r="E8" s="66"/>
      <c r="F8" s="66"/>
      <c r="G8" s="66"/>
      <c r="H8" s="66"/>
      <c r="I8" s="66" t="str">
        <f>データ!$J$6</f>
        <v>水道事業</v>
      </c>
      <c r="J8" s="66"/>
      <c r="K8" s="66"/>
      <c r="L8" s="66"/>
      <c r="M8" s="66"/>
      <c r="N8" s="66"/>
      <c r="O8" s="66"/>
      <c r="P8" s="66" t="str">
        <f>データ!$K$6</f>
        <v>簡易水道事業</v>
      </c>
      <c r="Q8" s="66"/>
      <c r="R8" s="66"/>
      <c r="S8" s="66"/>
      <c r="T8" s="66"/>
      <c r="U8" s="66"/>
      <c r="V8" s="66"/>
      <c r="W8" s="66" t="str">
        <f>データ!$L$6</f>
        <v>D4</v>
      </c>
      <c r="X8" s="66"/>
      <c r="Y8" s="66"/>
      <c r="Z8" s="66"/>
      <c r="AA8" s="66"/>
      <c r="AB8" s="66"/>
      <c r="AC8" s="66"/>
      <c r="AD8" s="66" t="str">
        <f>データ!$M$6</f>
        <v>非設置</v>
      </c>
      <c r="AE8" s="66"/>
      <c r="AF8" s="66"/>
      <c r="AG8" s="66"/>
      <c r="AH8" s="66"/>
      <c r="AI8" s="66"/>
      <c r="AJ8" s="66"/>
      <c r="AK8" s="2"/>
      <c r="AL8" s="55">
        <f>データ!$R$6</f>
        <v>1307</v>
      </c>
      <c r="AM8" s="55"/>
      <c r="AN8" s="55"/>
      <c r="AO8" s="55"/>
      <c r="AP8" s="55"/>
      <c r="AQ8" s="55"/>
      <c r="AR8" s="55"/>
      <c r="AS8" s="55"/>
      <c r="AT8" s="45">
        <f>データ!$S$6</f>
        <v>84.37</v>
      </c>
      <c r="AU8" s="45"/>
      <c r="AV8" s="45"/>
      <c r="AW8" s="45"/>
      <c r="AX8" s="45"/>
      <c r="AY8" s="45"/>
      <c r="AZ8" s="45"/>
      <c r="BA8" s="45"/>
      <c r="BB8" s="45">
        <f>データ!$T$6</f>
        <v>15.49</v>
      </c>
      <c r="BC8" s="45"/>
      <c r="BD8" s="45"/>
      <c r="BE8" s="45"/>
      <c r="BF8" s="45"/>
      <c r="BG8" s="45"/>
      <c r="BH8" s="45"/>
      <c r="BI8" s="45"/>
      <c r="BJ8" s="3"/>
      <c r="BK8" s="3"/>
      <c r="BL8" s="67" t="s">
        <v>10</v>
      </c>
      <c r="BM8" s="68"/>
      <c r="BN8" s="56" t="s">
        <v>11</v>
      </c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7"/>
    </row>
    <row r="9" spans="1:78" ht="18.75" customHeight="1" x14ac:dyDescent="0.15">
      <c r="A9" s="2"/>
      <c r="B9" s="58" t="s">
        <v>12</v>
      </c>
      <c r="C9" s="58"/>
      <c r="D9" s="58"/>
      <c r="E9" s="58"/>
      <c r="F9" s="58"/>
      <c r="G9" s="58"/>
      <c r="H9" s="58"/>
      <c r="I9" s="58" t="s">
        <v>13</v>
      </c>
      <c r="J9" s="58"/>
      <c r="K9" s="58"/>
      <c r="L9" s="58"/>
      <c r="M9" s="58"/>
      <c r="N9" s="58"/>
      <c r="O9" s="58"/>
      <c r="P9" s="58" t="s">
        <v>14</v>
      </c>
      <c r="Q9" s="58"/>
      <c r="R9" s="58"/>
      <c r="S9" s="58"/>
      <c r="T9" s="58"/>
      <c r="U9" s="58"/>
      <c r="V9" s="58"/>
      <c r="W9" s="58" t="s">
        <v>15</v>
      </c>
      <c r="X9" s="58"/>
      <c r="Y9" s="58"/>
      <c r="Z9" s="58"/>
      <c r="AA9" s="58"/>
      <c r="AB9" s="58"/>
      <c r="AC9" s="58"/>
      <c r="AD9" s="2"/>
      <c r="AE9" s="2"/>
      <c r="AF9" s="2"/>
      <c r="AG9" s="2"/>
      <c r="AH9" s="3"/>
      <c r="AI9" s="2"/>
      <c r="AJ9" s="2"/>
      <c r="AK9" s="2"/>
      <c r="AL9" s="58" t="s">
        <v>16</v>
      </c>
      <c r="AM9" s="58"/>
      <c r="AN9" s="58"/>
      <c r="AO9" s="58"/>
      <c r="AP9" s="58"/>
      <c r="AQ9" s="58"/>
      <c r="AR9" s="58"/>
      <c r="AS9" s="58"/>
      <c r="AT9" s="58" t="s">
        <v>17</v>
      </c>
      <c r="AU9" s="58"/>
      <c r="AV9" s="58"/>
      <c r="AW9" s="58"/>
      <c r="AX9" s="58"/>
      <c r="AY9" s="58"/>
      <c r="AZ9" s="58"/>
      <c r="BA9" s="58"/>
      <c r="BB9" s="58" t="s">
        <v>18</v>
      </c>
      <c r="BC9" s="58"/>
      <c r="BD9" s="58"/>
      <c r="BE9" s="58"/>
      <c r="BF9" s="58"/>
      <c r="BG9" s="58"/>
      <c r="BH9" s="58"/>
      <c r="BI9" s="58"/>
      <c r="BJ9" s="3"/>
      <c r="BK9" s="3"/>
      <c r="BL9" s="59" t="s">
        <v>19</v>
      </c>
      <c r="BM9" s="60"/>
      <c r="BN9" s="61" t="s">
        <v>20</v>
      </c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2"/>
    </row>
    <row r="10" spans="1:78" ht="18.75" customHeight="1" x14ac:dyDescent="0.15">
      <c r="A10" s="2"/>
      <c r="B10" s="45" t="str">
        <f>データ!$N$6</f>
        <v>-</v>
      </c>
      <c r="C10" s="45"/>
      <c r="D10" s="45"/>
      <c r="E10" s="45"/>
      <c r="F10" s="45"/>
      <c r="G10" s="45"/>
      <c r="H10" s="45"/>
      <c r="I10" s="45" t="str">
        <f>データ!$O$6</f>
        <v>該当数値なし</v>
      </c>
      <c r="J10" s="45"/>
      <c r="K10" s="45"/>
      <c r="L10" s="45"/>
      <c r="M10" s="45"/>
      <c r="N10" s="45"/>
      <c r="O10" s="45"/>
      <c r="P10" s="45">
        <f>データ!$P$6</f>
        <v>11.41</v>
      </c>
      <c r="Q10" s="45"/>
      <c r="R10" s="45"/>
      <c r="S10" s="45"/>
      <c r="T10" s="45"/>
      <c r="U10" s="45"/>
      <c r="V10" s="45"/>
      <c r="W10" s="55">
        <f>データ!$Q$6</f>
        <v>3410</v>
      </c>
      <c r="X10" s="55"/>
      <c r="Y10" s="55"/>
      <c r="Z10" s="55"/>
      <c r="AA10" s="55"/>
      <c r="AB10" s="55"/>
      <c r="AC10" s="55"/>
      <c r="AD10" s="2"/>
      <c r="AE10" s="2"/>
      <c r="AF10" s="2"/>
      <c r="AG10" s="2"/>
      <c r="AH10" s="2"/>
      <c r="AI10" s="2"/>
      <c r="AJ10" s="2"/>
      <c r="AK10" s="2"/>
      <c r="AL10" s="55">
        <f>データ!$U$6</f>
        <v>148</v>
      </c>
      <c r="AM10" s="55"/>
      <c r="AN10" s="55"/>
      <c r="AO10" s="55"/>
      <c r="AP10" s="55"/>
      <c r="AQ10" s="55"/>
      <c r="AR10" s="55"/>
      <c r="AS10" s="55"/>
      <c r="AT10" s="45">
        <f>データ!$V$6</f>
        <v>1.32</v>
      </c>
      <c r="AU10" s="45"/>
      <c r="AV10" s="45"/>
      <c r="AW10" s="45"/>
      <c r="AX10" s="45"/>
      <c r="AY10" s="45"/>
      <c r="AZ10" s="45"/>
      <c r="BA10" s="45"/>
      <c r="BB10" s="45">
        <f>データ!$W$6</f>
        <v>112.12</v>
      </c>
      <c r="BC10" s="45"/>
      <c r="BD10" s="45"/>
      <c r="BE10" s="45"/>
      <c r="BF10" s="45"/>
      <c r="BG10" s="45"/>
      <c r="BH10" s="45"/>
      <c r="BI10" s="45"/>
      <c r="BJ10" s="2"/>
      <c r="BK10" s="2"/>
      <c r="BL10" s="46" t="s">
        <v>21</v>
      </c>
      <c r="BM10" s="47"/>
      <c r="BN10" s="48" t="s">
        <v>22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0" t="s">
        <v>23</v>
      </c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</row>
    <row r="14" spans="1:78" ht="13.5" customHeight="1" x14ac:dyDescent="0.15">
      <c r="A14" s="2"/>
      <c r="B14" s="52" t="s">
        <v>24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4"/>
      <c r="BK14" s="2"/>
      <c r="BL14" s="36" t="s">
        <v>25</v>
      </c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8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9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1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0" t="s">
        <v>114</v>
      </c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2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0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2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0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2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0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2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0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2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0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2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0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2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0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2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0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2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0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2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0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2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0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2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0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2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0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2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0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2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0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2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0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2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0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2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0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2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0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2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0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2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0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2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0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2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0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2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0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2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0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2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0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2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0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2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3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5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6" t="s">
        <v>26</v>
      </c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8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9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1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0" t="s">
        <v>115</v>
      </c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2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0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2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0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2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0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2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0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2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0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2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0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2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0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2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0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2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0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2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0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2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0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2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0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2"/>
    </row>
    <row r="60" spans="1:78" ht="13.5" customHeight="1" x14ac:dyDescent="0.15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0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2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0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2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0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2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3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5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6" t="s">
        <v>28</v>
      </c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8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9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1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0" t="s">
        <v>116</v>
      </c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2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0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2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0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2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0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2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0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2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0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2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0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2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0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2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0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2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0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2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0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2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0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2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0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2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0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2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0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0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2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3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5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【73.00】</v>
      </c>
      <c r="F85" s="13" t="s">
        <v>41</v>
      </c>
      <c r="G85" s="13" t="s">
        <v>42</v>
      </c>
      <c r="H85" s="13" t="str">
        <f>データ!BO6</f>
        <v>【982.48】</v>
      </c>
      <c r="I85" s="13" t="str">
        <f>データ!BZ6</f>
        <v>【50.61】</v>
      </c>
      <c r="J85" s="13" t="str">
        <f>データ!CK6</f>
        <v>【320.83】</v>
      </c>
      <c r="K85" s="13" t="str">
        <f>データ!CV6</f>
        <v>【56.15】</v>
      </c>
      <c r="L85" s="13" t="str">
        <f>データ!DG6</f>
        <v>【70.01】</v>
      </c>
      <c r="M85" s="13" t="s">
        <v>42</v>
      </c>
      <c r="N85" s="13" t="s">
        <v>41</v>
      </c>
      <c r="O85" s="13" t="str">
        <f>データ!EN6</f>
        <v>【0.52】</v>
      </c>
    </row>
  </sheetData>
  <sheetProtection algorithmName="SHA-512" hashValue="ZBhzSj5hWPkMaHU6dKUYkTlkg5MfdBSym4SylK5+NZ2G1HMKjpEaj5lBWbRxHkXoHYSvJuj0cCBVrLvHxyTnJg==" saltValue="laGxvNjqdCscEHSnmxdErw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44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45</v>
      </c>
      <c r="B3" s="16" t="s">
        <v>46</v>
      </c>
      <c r="C3" s="16" t="s">
        <v>47</v>
      </c>
      <c r="D3" s="16" t="s">
        <v>48</v>
      </c>
      <c r="E3" s="16" t="s">
        <v>49</v>
      </c>
      <c r="F3" s="16" t="s">
        <v>50</v>
      </c>
      <c r="G3" s="16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53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54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15">
      <c r="A4" s="15" t="s">
        <v>55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56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57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58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59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60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61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62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63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64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65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66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15">
      <c r="A5" s="15" t="s">
        <v>67</v>
      </c>
      <c r="B5" s="18"/>
      <c r="C5" s="18"/>
      <c r="D5" s="18"/>
      <c r="E5" s="18"/>
      <c r="F5" s="18"/>
      <c r="G5" s="18"/>
      <c r="H5" s="19" t="s">
        <v>68</v>
      </c>
      <c r="I5" s="19" t="s">
        <v>69</v>
      </c>
      <c r="J5" s="19" t="s">
        <v>70</v>
      </c>
      <c r="K5" s="19" t="s">
        <v>71</v>
      </c>
      <c r="L5" s="19" t="s">
        <v>72</v>
      </c>
      <c r="M5" s="19" t="s">
        <v>73</v>
      </c>
      <c r="N5" s="19" t="s">
        <v>74</v>
      </c>
      <c r="O5" s="19" t="s">
        <v>75</v>
      </c>
      <c r="P5" s="19" t="s">
        <v>76</v>
      </c>
      <c r="Q5" s="19" t="s">
        <v>77</v>
      </c>
      <c r="R5" s="19" t="s">
        <v>78</v>
      </c>
      <c r="S5" s="19" t="s">
        <v>79</v>
      </c>
      <c r="T5" s="19" t="s">
        <v>80</v>
      </c>
      <c r="U5" s="19" t="s">
        <v>81</v>
      </c>
      <c r="V5" s="19" t="s">
        <v>82</v>
      </c>
      <c r="W5" s="19" t="s">
        <v>83</v>
      </c>
      <c r="X5" s="19" t="s">
        <v>84</v>
      </c>
      <c r="Y5" s="19" t="s">
        <v>85</v>
      </c>
      <c r="Z5" s="19" t="s">
        <v>86</v>
      </c>
      <c r="AA5" s="19" t="s">
        <v>87</v>
      </c>
      <c r="AB5" s="19" t="s">
        <v>88</v>
      </c>
      <c r="AC5" s="19" t="s">
        <v>89</v>
      </c>
      <c r="AD5" s="19" t="s">
        <v>90</v>
      </c>
      <c r="AE5" s="19" t="s">
        <v>91</v>
      </c>
      <c r="AF5" s="19" t="s">
        <v>92</v>
      </c>
      <c r="AG5" s="19" t="s">
        <v>93</v>
      </c>
      <c r="AH5" s="19" t="s">
        <v>29</v>
      </c>
      <c r="AI5" s="19" t="s">
        <v>84</v>
      </c>
      <c r="AJ5" s="19" t="s">
        <v>85</v>
      </c>
      <c r="AK5" s="19" t="s">
        <v>86</v>
      </c>
      <c r="AL5" s="19" t="s">
        <v>87</v>
      </c>
      <c r="AM5" s="19" t="s">
        <v>88</v>
      </c>
      <c r="AN5" s="19" t="s">
        <v>89</v>
      </c>
      <c r="AO5" s="19" t="s">
        <v>90</v>
      </c>
      <c r="AP5" s="19" t="s">
        <v>91</v>
      </c>
      <c r="AQ5" s="19" t="s">
        <v>92</v>
      </c>
      <c r="AR5" s="19" t="s">
        <v>93</v>
      </c>
      <c r="AS5" s="19" t="s">
        <v>94</v>
      </c>
      <c r="AT5" s="19" t="s">
        <v>84</v>
      </c>
      <c r="AU5" s="19" t="s">
        <v>85</v>
      </c>
      <c r="AV5" s="19" t="s">
        <v>86</v>
      </c>
      <c r="AW5" s="19" t="s">
        <v>87</v>
      </c>
      <c r="AX5" s="19" t="s">
        <v>88</v>
      </c>
      <c r="AY5" s="19" t="s">
        <v>89</v>
      </c>
      <c r="AZ5" s="19" t="s">
        <v>90</v>
      </c>
      <c r="BA5" s="19" t="s">
        <v>91</v>
      </c>
      <c r="BB5" s="19" t="s">
        <v>92</v>
      </c>
      <c r="BC5" s="19" t="s">
        <v>93</v>
      </c>
      <c r="BD5" s="19" t="s">
        <v>94</v>
      </c>
      <c r="BE5" s="19" t="s">
        <v>84</v>
      </c>
      <c r="BF5" s="19" t="s">
        <v>85</v>
      </c>
      <c r="BG5" s="19" t="s">
        <v>86</v>
      </c>
      <c r="BH5" s="19" t="s">
        <v>87</v>
      </c>
      <c r="BI5" s="19" t="s">
        <v>88</v>
      </c>
      <c r="BJ5" s="19" t="s">
        <v>89</v>
      </c>
      <c r="BK5" s="19" t="s">
        <v>90</v>
      </c>
      <c r="BL5" s="19" t="s">
        <v>91</v>
      </c>
      <c r="BM5" s="19" t="s">
        <v>92</v>
      </c>
      <c r="BN5" s="19" t="s">
        <v>93</v>
      </c>
      <c r="BO5" s="19" t="s">
        <v>94</v>
      </c>
      <c r="BP5" s="19" t="s">
        <v>84</v>
      </c>
      <c r="BQ5" s="19" t="s">
        <v>85</v>
      </c>
      <c r="BR5" s="19" t="s">
        <v>86</v>
      </c>
      <c r="BS5" s="19" t="s">
        <v>87</v>
      </c>
      <c r="BT5" s="19" t="s">
        <v>88</v>
      </c>
      <c r="BU5" s="19" t="s">
        <v>89</v>
      </c>
      <c r="BV5" s="19" t="s">
        <v>90</v>
      </c>
      <c r="BW5" s="19" t="s">
        <v>91</v>
      </c>
      <c r="BX5" s="19" t="s">
        <v>92</v>
      </c>
      <c r="BY5" s="19" t="s">
        <v>93</v>
      </c>
      <c r="BZ5" s="19" t="s">
        <v>94</v>
      </c>
      <c r="CA5" s="19" t="s">
        <v>84</v>
      </c>
      <c r="CB5" s="19" t="s">
        <v>85</v>
      </c>
      <c r="CC5" s="19" t="s">
        <v>86</v>
      </c>
      <c r="CD5" s="19" t="s">
        <v>87</v>
      </c>
      <c r="CE5" s="19" t="s">
        <v>88</v>
      </c>
      <c r="CF5" s="19" t="s">
        <v>89</v>
      </c>
      <c r="CG5" s="19" t="s">
        <v>90</v>
      </c>
      <c r="CH5" s="19" t="s">
        <v>91</v>
      </c>
      <c r="CI5" s="19" t="s">
        <v>92</v>
      </c>
      <c r="CJ5" s="19" t="s">
        <v>93</v>
      </c>
      <c r="CK5" s="19" t="s">
        <v>94</v>
      </c>
      <c r="CL5" s="19" t="s">
        <v>84</v>
      </c>
      <c r="CM5" s="19" t="s">
        <v>85</v>
      </c>
      <c r="CN5" s="19" t="s">
        <v>86</v>
      </c>
      <c r="CO5" s="19" t="s">
        <v>87</v>
      </c>
      <c r="CP5" s="19" t="s">
        <v>88</v>
      </c>
      <c r="CQ5" s="19" t="s">
        <v>89</v>
      </c>
      <c r="CR5" s="19" t="s">
        <v>90</v>
      </c>
      <c r="CS5" s="19" t="s">
        <v>91</v>
      </c>
      <c r="CT5" s="19" t="s">
        <v>92</v>
      </c>
      <c r="CU5" s="19" t="s">
        <v>93</v>
      </c>
      <c r="CV5" s="19" t="s">
        <v>94</v>
      </c>
      <c r="CW5" s="19" t="s">
        <v>84</v>
      </c>
      <c r="CX5" s="19" t="s">
        <v>85</v>
      </c>
      <c r="CY5" s="19" t="s">
        <v>86</v>
      </c>
      <c r="CZ5" s="19" t="s">
        <v>87</v>
      </c>
      <c r="DA5" s="19" t="s">
        <v>88</v>
      </c>
      <c r="DB5" s="19" t="s">
        <v>89</v>
      </c>
      <c r="DC5" s="19" t="s">
        <v>90</v>
      </c>
      <c r="DD5" s="19" t="s">
        <v>91</v>
      </c>
      <c r="DE5" s="19" t="s">
        <v>92</v>
      </c>
      <c r="DF5" s="19" t="s">
        <v>93</v>
      </c>
      <c r="DG5" s="19" t="s">
        <v>94</v>
      </c>
      <c r="DH5" s="19" t="s">
        <v>84</v>
      </c>
      <c r="DI5" s="19" t="s">
        <v>85</v>
      </c>
      <c r="DJ5" s="19" t="s">
        <v>86</v>
      </c>
      <c r="DK5" s="19" t="s">
        <v>87</v>
      </c>
      <c r="DL5" s="19" t="s">
        <v>88</v>
      </c>
      <c r="DM5" s="19" t="s">
        <v>89</v>
      </c>
      <c r="DN5" s="19" t="s">
        <v>90</v>
      </c>
      <c r="DO5" s="19" t="s">
        <v>91</v>
      </c>
      <c r="DP5" s="19" t="s">
        <v>92</v>
      </c>
      <c r="DQ5" s="19" t="s">
        <v>93</v>
      </c>
      <c r="DR5" s="19" t="s">
        <v>94</v>
      </c>
      <c r="DS5" s="19" t="s">
        <v>84</v>
      </c>
      <c r="DT5" s="19" t="s">
        <v>85</v>
      </c>
      <c r="DU5" s="19" t="s">
        <v>86</v>
      </c>
      <c r="DV5" s="19" t="s">
        <v>87</v>
      </c>
      <c r="DW5" s="19" t="s">
        <v>88</v>
      </c>
      <c r="DX5" s="19" t="s">
        <v>89</v>
      </c>
      <c r="DY5" s="19" t="s">
        <v>90</v>
      </c>
      <c r="DZ5" s="19" t="s">
        <v>91</v>
      </c>
      <c r="EA5" s="19" t="s">
        <v>92</v>
      </c>
      <c r="EB5" s="19" t="s">
        <v>93</v>
      </c>
      <c r="EC5" s="19" t="s">
        <v>94</v>
      </c>
      <c r="ED5" s="19" t="s">
        <v>84</v>
      </c>
      <c r="EE5" s="19" t="s">
        <v>85</v>
      </c>
      <c r="EF5" s="19" t="s">
        <v>86</v>
      </c>
      <c r="EG5" s="19" t="s">
        <v>87</v>
      </c>
      <c r="EH5" s="19" t="s">
        <v>88</v>
      </c>
      <c r="EI5" s="19" t="s">
        <v>89</v>
      </c>
      <c r="EJ5" s="19" t="s">
        <v>90</v>
      </c>
      <c r="EK5" s="19" t="s">
        <v>91</v>
      </c>
      <c r="EL5" s="19" t="s">
        <v>92</v>
      </c>
      <c r="EM5" s="19" t="s">
        <v>93</v>
      </c>
      <c r="EN5" s="19" t="s">
        <v>94</v>
      </c>
    </row>
    <row r="6" spans="1:144" s="23" customFormat="1" x14ac:dyDescent="0.15">
      <c r="A6" s="15" t="s">
        <v>95</v>
      </c>
      <c r="B6" s="20">
        <f>B7</f>
        <v>2022</v>
      </c>
      <c r="C6" s="20">
        <f t="shared" ref="C6:W6" si="3">C7</f>
        <v>75485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福島県　葛尾村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D4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11.41</v>
      </c>
      <c r="Q6" s="21">
        <f t="shared" si="3"/>
        <v>3410</v>
      </c>
      <c r="R6" s="21">
        <f t="shared" si="3"/>
        <v>1307</v>
      </c>
      <c r="S6" s="21">
        <f t="shared" si="3"/>
        <v>84.37</v>
      </c>
      <c r="T6" s="21">
        <f t="shared" si="3"/>
        <v>15.49</v>
      </c>
      <c r="U6" s="21">
        <f t="shared" si="3"/>
        <v>148</v>
      </c>
      <c r="V6" s="21">
        <f t="shared" si="3"/>
        <v>1.32</v>
      </c>
      <c r="W6" s="21">
        <f t="shared" si="3"/>
        <v>112.12</v>
      </c>
      <c r="X6" s="22">
        <f>IF(X7="",NA(),X7)</f>
        <v>237.56</v>
      </c>
      <c r="Y6" s="22">
        <f t="shared" ref="Y6:AG6" si="4">IF(Y7="",NA(),Y7)</f>
        <v>145.07</v>
      </c>
      <c r="Z6" s="22">
        <f t="shared" si="4"/>
        <v>125.95</v>
      </c>
      <c r="AA6" s="22">
        <f t="shared" si="4"/>
        <v>113.62</v>
      </c>
      <c r="AB6" s="22">
        <f t="shared" si="4"/>
        <v>144.04</v>
      </c>
      <c r="AC6" s="22">
        <f t="shared" si="4"/>
        <v>73.25</v>
      </c>
      <c r="AD6" s="22">
        <f t="shared" si="4"/>
        <v>75.06</v>
      </c>
      <c r="AE6" s="22">
        <f t="shared" si="4"/>
        <v>73.22</v>
      </c>
      <c r="AF6" s="22">
        <f t="shared" si="4"/>
        <v>69.05</v>
      </c>
      <c r="AG6" s="22">
        <f t="shared" si="4"/>
        <v>67.02</v>
      </c>
      <c r="AH6" s="21" t="str">
        <f>IF(AH7="","",IF(AH7="-","【-】","【"&amp;SUBSTITUTE(TEXT(AH7,"#,##0.00"),"-","△")&amp;"】"))</f>
        <v>【73.00】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1">
        <f>IF(BE7="",NA(),BE7)</f>
        <v>0</v>
      </c>
      <c r="BF6" s="21">
        <f t="shared" ref="BF6:BN6" si="7">IF(BF7="",NA(),BF7)</f>
        <v>0</v>
      </c>
      <c r="BG6" s="21">
        <f t="shared" si="7"/>
        <v>0</v>
      </c>
      <c r="BH6" s="21">
        <f t="shared" si="7"/>
        <v>0</v>
      </c>
      <c r="BI6" s="21">
        <f t="shared" si="7"/>
        <v>0</v>
      </c>
      <c r="BJ6" s="22">
        <f t="shared" si="7"/>
        <v>1274.21</v>
      </c>
      <c r="BK6" s="22">
        <f t="shared" si="7"/>
        <v>1183.92</v>
      </c>
      <c r="BL6" s="22">
        <f t="shared" si="7"/>
        <v>1128.72</v>
      </c>
      <c r="BM6" s="22">
        <f t="shared" si="7"/>
        <v>1125.25</v>
      </c>
      <c r="BN6" s="22">
        <f t="shared" si="7"/>
        <v>1157.05</v>
      </c>
      <c r="BO6" s="21" t="str">
        <f>IF(BO7="","",IF(BO7="-","【-】","【"&amp;SUBSTITUTE(TEXT(BO7,"#,##0.00"),"-","△")&amp;"】"))</f>
        <v>【982.48】</v>
      </c>
      <c r="BP6" s="22">
        <f>IF(BP7="",NA(),BP7)</f>
        <v>186.29</v>
      </c>
      <c r="BQ6" s="22">
        <f t="shared" ref="BQ6:BY6" si="8">IF(BQ7="",NA(),BQ7)</f>
        <v>148.94999999999999</v>
      </c>
      <c r="BR6" s="22">
        <f t="shared" si="8"/>
        <v>125.42</v>
      </c>
      <c r="BS6" s="22">
        <f t="shared" si="8"/>
        <v>107.12</v>
      </c>
      <c r="BT6" s="22">
        <f t="shared" si="8"/>
        <v>76.17</v>
      </c>
      <c r="BU6" s="22">
        <f t="shared" si="8"/>
        <v>41.25</v>
      </c>
      <c r="BV6" s="22">
        <f t="shared" si="8"/>
        <v>42.5</v>
      </c>
      <c r="BW6" s="22">
        <f t="shared" si="8"/>
        <v>41.84</v>
      </c>
      <c r="BX6" s="22">
        <f t="shared" si="8"/>
        <v>41.44</v>
      </c>
      <c r="BY6" s="22">
        <f t="shared" si="8"/>
        <v>37.65</v>
      </c>
      <c r="BZ6" s="21" t="str">
        <f>IF(BZ7="","",IF(BZ7="-","【-】","【"&amp;SUBSTITUTE(TEXT(BZ7,"#,##0.00"),"-","△")&amp;"】"))</f>
        <v>【50.61】</v>
      </c>
      <c r="CA6" s="22">
        <f>IF(CA7="",NA(),CA7)</f>
        <v>176.94</v>
      </c>
      <c r="CB6" s="22">
        <f t="shared" ref="CB6:CJ6" si="9">IF(CB7="",NA(),CB7)</f>
        <v>218.74</v>
      </c>
      <c r="CC6" s="22">
        <f t="shared" si="9"/>
        <v>251.58</v>
      </c>
      <c r="CD6" s="22">
        <f t="shared" si="9"/>
        <v>297.36</v>
      </c>
      <c r="CE6" s="22">
        <f t="shared" si="9"/>
        <v>425.48</v>
      </c>
      <c r="CF6" s="22">
        <f t="shared" si="9"/>
        <v>383.25</v>
      </c>
      <c r="CG6" s="22">
        <f t="shared" si="9"/>
        <v>377.72</v>
      </c>
      <c r="CH6" s="22">
        <f t="shared" si="9"/>
        <v>390.47</v>
      </c>
      <c r="CI6" s="22">
        <f t="shared" si="9"/>
        <v>403.61</v>
      </c>
      <c r="CJ6" s="22">
        <f t="shared" si="9"/>
        <v>442.82</v>
      </c>
      <c r="CK6" s="21" t="str">
        <f>IF(CK7="","",IF(CK7="-","【-】","【"&amp;SUBSTITUTE(TEXT(CK7,"#,##0.00"),"-","△")&amp;"】"))</f>
        <v>【320.83】</v>
      </c>
      <c r="CL6" s="22">
        <f>IF(CL7="",NA(),CL7)</f>
        <v>55.45</v>
      </c>
      <c r="CM6" s="22">
        <f t="shared" ref="CM6:CU6" si="10">IF(CM7="",NA(),CM7)</f>
        <v>50.45</v>
      </c>
      <c r="CN6" s="22">
        <f t="shared" si="10"/>
        <v>54.69</v>
      </c>
      <c r="CO6" s="22">
        <f t="shared" si="10"/>
        <v>52.16</v>
      </c>
      <c r="CP6" s="22">
        <f t="shared" si="10"/>
        <v>54.56</v>
      </c>
      <c r="CQ6" s="22">
        <f t="shared" si="10"/>
        <v>48.26</v>
      </c>
      <c r="CR6" s="22">
        <f t="shared" si="10"/>
        <v>48.01</v>
      </c>
      <c r="CS6" s="22">
        <f t="shared" si="10"/>
        <v>49.08</v>
      </c>
      <c r="CT6" s="22">
        <f t="shared" si="10"/>
        <v>51.46</v>
      </c>
      <c r="CU6" s="22">
        <f t="shared" si="10"/>
        <v>51.84</v>
      </c>
      <c r="CV6" s="21" t="str">
        <f>IF(CV7="","",IF(CV7="-","【-】","【"&amp;SUBSTITUTE(TEXT(CV7,"#,##0.00"),"-","△")&amp;"】"))</f>
        <v>【56.15】</v>
      </c>
      <c r="CW6" s="22">
        <f>IF(CW7="",NA(),CW7)</f>
        <v>89.67</v>
      </c>
      <c r="CX6" s="22">
        <f t="shared" ref="CX6:DF6" si="11">IF(CX7="",NA(),CX7)</f>
        <v>93.96</v>
      </c>
      <c r="CY6" s="22">
        <f t="shared" si="11"/>
        <v>92.49</v>
      </c>
      <c r="CZ6" s="22">
        <f t="shared" si="11"/>
        <v>92.39</v>
      </c>
      <c r="DA6" s="22">
        <f t="shared" si="11"/>
        <v>92.65</v>
      </c>
      <c r="DB6" s="22">
        <f t="shared" si="11"/>
        <v>72.72</v>
      </c>
      <c r="DC6" s="22">
        <f t="shared" si="11"/>
        <v>72.75</v>
      </c>
      <c r="DD6" s="22">
        <f t="shared" si="11"/>
        <v>71.27</v>
      </c>
      <c r="DE6" s="22">
        <f t="shared" si="11"/>
        <v>68.58</v>
      </c>
      <c r="DF6" s="22">
        <f t="shared" si="11"/>
        <v>67.94</v>
      </c>
      <c r="DG6" s="21" t="str">
        <f>IF(DG7="","",IF(DG7="-","【-】","【"&amp;SUBSTITUTE(TEXT(DG7,"#,##0.00"),"-","△")&amp;"】"))</f>
        <v>【70.01】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0.62</v>
      </c>
      <c r="EJ6" s="22">
        <f t="shared" si="14"/>
        <v>0.39</v>
      </c>
      <c r="EK6" s="22">
        <f t="shared" si="14"/>
        <v>0.61</v>
      </c>
      <c r="EL6" s="22">
        <f t="shared" si="14"/>
        <v>0.4</v>
      </c>
      <c r="EM6" s="22">
        <f t="shared" si="14"/>
        <v>0.59</v>
      </c>
      <c r="EN6" s="21" t="str">
        <f>IF(EN7="","",IF(EN7="-","【-】","【"&amp;SUBSTITUTE(TEXT(EN7,"#,##0.00"),"-","△")&amp;"】"))</f>
        <v>【0.52】</v>
      </c>
    </row>
    <row r="7" spans="1:144" s="23" customFormat="1" x14ac:dyDescent="0.15">
      <c r="A7" s="15"/>
      <c r="B7" s="24">
        <v>2022</v>
      </c>
      <c r="C7" s="24">
        <v>75485</v>
      </c>
      <c r="D7" s="24">
        <v>47</v>
      </c>
      <c r="E7" s="24">
        <v>1</v>
      </c>
      <c r="F7" s="24">
        <v>0</v>
      </c>
      <c r="G7" s="24">
        <v>0</v>
      </c>
      <c r="H7" s="24" t="s">
        <v>96</v>
      </c>
      <c r="I7" s="24" t="s">
        <v>97</v>
      </c>
      <c r="J7" s="24" t="s">
        <v>98</v>
      </c>
      <c r="K7" s="24" t="s">
        <v>99</v>
      </c>
      <c r="L7" s="24" t="s">
        <v>100</v>
      </c>
      <c r="M7" s="24" t="s">
        <v>101</v>
      </c>
      <c r="N7" s="25" t="s">
        <v>102</v>
      </c>
      <c r="O7" s="25" t="s">
        <v>103</v>
      </c>
      <c r="P7" s="25">
        <v>11.41</v>
      </c>
      <c r="Q7" s="25">
        <v>3410</v>
      </c>
      <c r="R7" s="25">
        <v>1307</v>
      </c>
      <c r="S7" s="25">
        <v>84.37</v>
      </c>
      <c r="T7" s="25">
        <v>15.49</v>
      </c>
      <c r="U7" s="25">
        <v>148</v>
      </c>
      <c r="V7" s="25">
        <v>1.32</v>
      </c>
      <c r="W7" s="25">
        <v>112.12</v>
      </c>
      <c r="X7" s="25">
        <v>237.56</v>
      </c>
      <c r="Y7" s="25">
        <v>145.07</v>
      </c>
      <c r="Z7" s="25">
        <v>125.95</v>
      </c>
      <c r="AA7" s="25">
        <v>113.62</v>
      </c>
      <c r="AB7" s="25">
        <v>144.04</v>
      </c>
      <c r="AC7" s="25">
        <v>73.25</v>
      </c>
      <c r="AD7" s="25">
        <v>75.06</v>
      </c>
      <c r="AE7" s="25">
        <v>73.22</v>
      </c>
      <c r="AF7" s="25">
        <v>69.05</v>
      </c>
      <c r="AG7" s="25">
        <v>67.02</v>
      </c>
      <c r="AH7" s="25">
        <v>73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0</v>
      </c>
      <c r="BF7" s="25">
        <v>0</v>
      </c>
      <c r="BG7" s="25">
        <v>0</v>
      </c>
      <c r="BH7" s="25">
        <v>0</v>
      </c>
      <c r="BI7" s="25">
        <v>0</v>
      </c>
      <c r="BJ7" s="25">
        <v>1274.21</v>
      </c>
      <c r="BK7" s="25">
        <v>1183.92</v>
      </c>
      <c r="BL7" s="25">
        <v>1128.72</v>
      </c>
      <c r="BM7" s="25">
        <v>1125.25</v>
      </c>
      <c r="BN7" s="25">
        <v>1157.05</v>
      </c>
      <c r="BO7" s="25">
        <v>982.48</v>
      </c>
      <c r="BP7" s="25">
        <v>186.29</v>
      </c>
      <c r="BQ7" s="25">
        <v>148.94999999999999</v>
      </c>
      <c r="BR7" s="25">
        <v>125.42</v>
      </c>
      <c r="BS7" s="25">
        <v>107.12</v>
      </c>
      <c r="BT7" s="25">
        <v>76.17</v>
      </c>
      <c r="BU7" s="25">
        <v>41.25</v>
      </c>
      <c r="BV7" s="25">
        <v>42.5</v>
      </c>
      <c r="BW7" s="25">
        <v>41.84</v>
      </c>
      <c r="BX7" s="25">
        <v>41.44</v>
      </c>
      <c r="BY7" s="25">
        <v>37.65</v>
      </c>
      <c r="BZ7" s="25">
        <v>50.61</v>
      </c>
      <c r="CA7" s="25">
        <v>176.94</v>
      </c>
      <c r="CB7" s="25">
        <v>218.74</v>
      </c>
      <c r="CC7" s="25">
        <v>251.58</v>
      </c>
      <c r="CD7" s="25">
        <v>297.36</v>
      </c>
      <c r="CE7" s="25">
        <v>425.48</v>
      </c>
      <c r="CF7" s="25">
        <v>383.25</v>
      </c>
      <c r="CG7" s="25">
        <v>377.72</v>
      </c>
      <c r="CH7" s="25">
        <v>390.47</v>
      </c>
      <c r="CI7" s="25">
        <v>403.61</v>
      </c>
      <c r="CJ7" s="25">
        <v>442.82</v>
      </c>
      <c r="CK7" s="25">
        <v>320.83</v>
      </c>
      <c r="CL7" s="25">
        <v>55.45</v>
      </c>
      <c r="CM7" s="25">
        <v>50.45</v>
      </c>
      <c r="CN7" s="25">
        <v>54.69</v>
      </c>
      <c r="CO7" s="25">
        <v>52.16</v>
      </c>
      <c r="CP7" s="25">
        <v>54.56</v>
      </c>
      <c r="CQ7" s="25">
        <v>48.26</v>
      </c>
      <c r="CR7" s="25">
        <v>48.01</v>
      </c>
      <c r="CS7" s="25">
        <v>49.08</v>
      </c>
      <c r="CT7" s="25">
        <v>51.46</v>
      </c>
      <c r="CU7" s="25">
        <v>51.84</v>
      </c>
      <c r="CV7" s="25">
        <v>56.15</v>
      </c>
      <c r="CW7" s="25">
        <v>89.67</v>
      </c>
      <c r="CX7" s="25">
        <v>93.96</v>
      </c>
      <c r="CY7" s="25">
        <v>92.49</v>
      </c>
      <c r="CZ7" s="25">
        <v>92.39</v>
      </c>
      <c r="DA7" s="25">
        <v>92.65</v>
      </c>
      <c r="DB7" s="25">
        <v>72.72</v>
      </c>
      <c r="DC7" s="25">
        <v>72.75</v>
      </c>
      <c r="DD7" s="25">
        <v>71.27</v>
      </c>
      <c r="DE7" s="25">
        <v>68.58</v>
      </c>
      <c r="DF7" s="25">
        <v>67.94</v>
      </c>
      <c r="DG7" s="25">
        <v>70.010000000000005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0.62</v>
      </c>
      <c r="EJ7" s="25">
        <v>0.39</v>
      </c>
      <c r="EK7" s="25">
        <v>0.61</v>
      </c>
      <c r="EL7" s="25">
        <v>0.4</v>
      </c>
      <c r="EM7" s="25">
        <v>0.59</v>
      </c>
      <c r="EN7" s="25">
        <v>0.52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104</v>
      </c>
      <c r="C9" s="27" t="s">
        <v>105</v>
      </c>
      <c r="D9" s="27" t="s">
        <v>106</v>
      </c>
      <c r="E9" s="27" t="s">
        <v>107</v>
      </c>
      <c r="F9" s="27" t="s">
        <v>108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46</v>
      </c>
      <c r="B10" s="28">
        <f t="shared" ref="B10:C10" si="15">DATEVALUE($B7+12-B11&amp;"/1/"&amp;B12)</f>
        <v>47484</v>
      </c>
      <c r="C10" s="29">
        <f t="shared" si="15"/>
        <v>47849</v>
      </c>
      <c r="D10" s="29">
        <f>DATEVALUE($B7+12-D11&amp;"/1/"&amp;D12)</f>
        <v>48215</v>
      </c>
      <c r="E10" s="29">
        <f>DATEVALUE($B7+12-E11&amp;"/1/"&amp;E12)</f>
        <v>48582</v>
      </c>
      <c r="F10" s="29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110</v>
      </c>
    </row>
    <row r="13" spans="1:144" x14ac:dyDescent="0.15">
      <c r="B13" t="s">
        <v>111</v>
      </c>
      <c r="C13" t="s">
        <v>112</v>
      </c>
      <c r="D13" t="s">
        <v>112</v>
      </c>
      <c r="E13" t="s">
        <v>112</v>
      </c>
      <c r="F13" t="s">
        <v>112</v>
      </c>
      <c r="G13" t="s">
        <v>113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lg-S-Tomohiro01</cp:lastModifiedBy>
  <dcterms:created xsi:type="dcterms:W3CDTF">2023-12-05T01:05:13Z</dcterms:created>
  <dcterms:modified xsi:type="dcterms:W3CDTF">2024-02-06T13:54:08Z</dcterms:modified>
  <cp:category/>
</cp:coreProperties>
</file>