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kanno.ONO\Desktop\"/>
    </mc:Choice>
  </mc:AlternateContent>
  <xr:revisionPtr revIDLastSave="0" documentId="13_ncr:1_{FCDB5FC0-9798-4C5E-BAFD-EAA44A46BE7D}" xr6:coauthVersionLast="45" xr6:coauthVersionMax="45" xr10:uidLastSave="{00000000-0000-0000-0000-000000000000}"/>
  <workbookProtection workbookAlgorithmName="SHA-512" workbookHashValue="+OBI712qt72Fg0SYOizZdhDxmbDAtd2cx6AA/aAfG8ZnigvTGLIMQAdchlCt53cKswG78/kQVuyOshaneud71w==" workbookSaltValue="PP9cJghFYwMmGetcSGvhp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<sst xmlns="http://schemas.openxmlformats.org/spreadsheetml/2006/main" count="228" uniqueCount="113">
  <si>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</si>
  <si>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</si>
  <si>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</si>
  <si>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</si>
  <si>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</si>
  <si>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</si>
  <si>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</si>
  <si>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</si>
  <si>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</si>
  <si>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</si>
  <si>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</si>
  <si>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</si>
  <si>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</si>
  <si>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</si>
  <si>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</si>
  <si>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</si>
  <si>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</si>
  <si>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</si>
  <si>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</si>
  <si>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</si>
  <si>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</si>
  <si>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</si>
  <si>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</si>
  <si>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</si>
  <si>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</si>
  <si>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</si>
  <si>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</si>
  <si>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</si>
  <si>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</si>
  <si>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</si>
  <si>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</si>
  <si>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</si>
  <si>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</si>
  <si>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</si>
  <si>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</si>
  <si>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</si>
  <si>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</si>
  <si>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</si>
  <si>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</si>
  <si>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</si>
  <si>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</si>
  <si>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</si>
  <si>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</si>
  <si>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</si>
  <si>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</si>
  <si>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</si>
  <si>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</si>
  <si>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</si>
  <si>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</si>
  <si>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</si>
  <si>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</si>
  <si>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</si>
  <si>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</si>
  <si>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</si>
  <si>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</si>
  <si>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</si>
  <si>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</si>
  <si>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</si>
  <si>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</si>
  <si>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</si>
  <si>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</si>
  <si>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</si>
  <si>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</si>
  <si>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</si>
  <si>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</si>
  <si>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</si>
  <si>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</si>
  <si>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</si>
  <si>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</si>
  <si>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</si>
  <si>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</si>
  <si>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</si>
  <si>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</si>
  <si>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</si>
  <si>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</si>
  <si>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</si>
  <si>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</si>
  <si>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</si>
  <si>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</si>
  <si>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</si>
  <si>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</si>
  <si>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</si>
  <si>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</si>
  <si>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</si>
  <si>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</si>
  <si>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</si>
  <si>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</si>
  <si>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</si>
  <si>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</si>
  <si>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</si>
  <si>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</si>
  <si>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</si>
  <si>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</si>
  <si>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小野町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</si>
  <si>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</si>
  <si>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</si>
  <si>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</si>
  <si>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</si>
  <si>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</si>
  <si>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</si>
  <si>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</si>
  <si>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</si>
  <si>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</si>
  <si>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</si>
  <si>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</si>
  <si>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</si>
  <si>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</si>
  <si>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</si>
  <si>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</si>
  <si>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</si>
  <si>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①比率は100％超であるが、前年度数値を下回っており、また経常収益には一般会計からの繰出金も含まれていることから、比率の低下を防ぐとともに、給水収益のみでも100％に近づけられるよう更なる費用削減が必要である。
②欠損金は生じていないため0％となっている。引き続き欠損金が発生しないよう経営努力を続ける</t>
    </r>
    <r>
      <rPr>
        <sz val="11"/>
        <color rgb="FFFF0000"/>
        <rFont val="ＭＳ ゴシック"/>
        <family val="3"/>
        <charset val="128"/>
      </rPr>
      <t xml:space="preserve">。
</t>
    </r>
    <r>
      <rPr>
        <sz val="11"/>
        <rFont val="ＭＳ ゴシック"/>
        <family val="3"/>
        <charset val="128"/>
      </rPr>
      <t>③昨年と比較し僅かに減少しており、今後も起債の元金償還の増加に伴い比率が低下していくと見込まれる。100%を下回らないよう注意しながら経営を行っていく。</t>
    </r>
    <r>
      <rPr>
        <sz val="11"/>
        <color rgb="FFFF0000"/>
        <rFont val="ＭＳ ゴシック"/>
        <family val="3"/>
        <charset val="128"/>
      </rPr>
      <t xml:space="preserve">
</t>
    </r>
    <r>
      <rPr>
        <sz val="11"/>
        <rFont val="ＭＳ ゴシック"/>
        <family val="3"/>
        <charset val="128"/>
      </rPr>
      <t>④昨年と比較すると増加しており、建設改良事業のため企業債の借入を予定しており、今後も上昇していくものと思われる。給水収益とのバランスを考慮しつつ事業規模に見合った借入を行っていく。</t>
    </r>
    <r>
      <rPr>
        <sz val="11"/>
        <color rgb="FFFF0000"/>
        <rFont val="ＭＳ ゴシック"/>
        <family val="3"/>
        <charset val="128"/>
      </rPr>
      <t xml:space="preserve">
</t>
    </r>
    <r>
      <rPr>
        <sz val="11"/>
        <rFont val="ＭＳ ゴシック"/>
        <family val="3"/>
        <charset val="128"/>
      </rPr>
      <t>⑤100％を下回っている状況が続いており、費用の削減と適正な料金設定の検討が必要である。</t>
    </r>
    <r>
      <rPr>
        <sz val="11"/>
        <color rgb="FFFF0000"/>
        <rFont val="ＭＳ ゴシック"/>
        <family val="3"/>
        <charset val="128"/>
      </rPr>
      <t xml:space="preserve">
</t>
    </r>
    <r>
      <rPr>
        <sz val="11"/>
        <rFont val="ＭＳ ゴシック"/>
        <family val="3"/>
        <charset val="128"/>
      </rPr>
      <t>⑥類似団体平均よりも高い状態が続いている。維持管理費用の見直し及び削減に引き続き取り組む。</t>
    </r>
    <r>
      <rPr>
        <sz val="11"/>
        <color rgb="FFFF0000"/>
        <rFont val="ＭＳ ゴシック"/>
        <family val="3"/>
        <charset val="128"/>
      </rPr>
      <t xml:space="preserve">
</t>
    </r>
    <r>
      <rPr>
        <sz val="11"/>
        <rFont val="ＭＳ ゴシック"/>
        <family val="3"/>
        <charset val="128"/>
      </rPr>
      <t>⑦近年増加傾向にあるが、依然として施設利用率は類似団体平均と比較しても低い。今後の給水人口や水需要を予測し、事業規模に見合った施設更新を行っていく必要がある。</t>
    </r>
    <r>
      <rPr>
        <sz val="11"/>
        <color rgb="FFFF0000"/>
        <rFont val="ＭＳ ゴシック"/>
        <family val="3"/>
        <charset val="128"/>
      </rPr>
      <t xml:space="preserve">
</t>
    </r>
    <r>
      <rPr>
        <sz val="11"/>
        <rFont val="ＭＳ ゴシック"/>
        <family val="3"/>
        <charset val="128"/>
      </rPr>
      <t>⑧漏水等の影響により類似団体の平均と比較して低い数値となっている。管路更新やさらなる漏水対策により有収率の向上を目指す。</t>
    </r>
    <rPh sb="14" eb="17">
      <t>ゼンネンド</t>
    </rPh>
    <rPh sb="17" eb="19">
      <t>スウチ</t>
    </rPh>
    <rPh sb="20" eb="22">
      <t>シタマワ</t>
    </rPh>
    <rPh sb="57" eb="59">
      <t>ヒリツ</t>
    </rPh>
    <rPh sb="60" eb="62">
      <t>テイカ</t>
    </rPh>
    <rPh sb="63" eb="64">
      <t>フセ</t>
    </rPh>
    <rPh sb="91" eb="92">
      <t>サラ</t>
    </rPh>
    <rPh sb="94" eb="96">
      <t>ヒヨウ</t>
    </rPh>
    <rPh sb="96" eb="98">
      <t>サクゲン</t>
    </rPh>
    <rPh sb="160" eb="161">
      <t>ワズ</t>
    </rPh>
    <rPh sb="163" eb="165">
      <t>ゲンショウ</t>
    </rPh>
    <rPh sb="170" eb="172">
      <t>コンゴ</t>
    </rPh>
    <rPh sb="173" eb="175">
      <t>キサイ</t>
    </rPh>
    <rPh sb="176" eb="178">
      <t>ガンキン</t>
    </rPh>
    <rPh sb="178" eb="180">
      <t>ショウカン</t>
    </rPh>
    <rPh sb="181" eb="183">
      <t>ゾウカ</t>
    </rPh>
    <rPh sb="184" eb="185">
      <t>トモナ</t>
    </rPh>
    <rPh sb="196" eb="198">
      <t>ミコ</t>
    </rPh>
    <rPh sb="207" eb="209">
      <t>シタマワ</t>
    </rPh>
    <rPh sb="214" eb="216">
      <t>チュウイ</t>
    </rPh>
    <rPh sb="220" eb="222">
      <t>ケイエイ</t>
    </rPh>
    <rPh sb="223" eb="224">
      <t>オコナ</t>
    </rPh>
    <rPh sb="231" eb="233">
      <t>サクネン</t>
    </rPh>
    <rPh sb="234" eb="236">
      <t>ヒカク</t>
    </rPh>
    <rPh sb="239" eb="241">
      <t>ゾウカ</t>
    </rPh>
    <rPh sb="269" eb="271">
      <t>コンゴ</t>
    </rPh>
    <rPh sb="336" eb="337">
      <t>ツヅ</t>
    </rPh>
    <rPh sb="345" eb="347">
      <t>サクゲン</t>
    </rPh>
    <rPh sb="394" eb="396">
      <t>ミナオ</t>
    </rPh>
    <rPh sb="397" eb="398">
      <t>オヨ</t>
    </rPh>
    <rPh sb="413" eb="419">
      <t>キンネンゾウカケイコウ</t>
    </rPh>
    <rPh sb="424" eb="426">
      <t>イゼン</t>
    </rPh>
    <rPh sb="466" eb="468">
      <t>ジギョウ</t>
    </rPh>
    <rPh sb="493" eb="496">
      <t>ロウスイトウ</t>
    </rPh>
    <rPh sb="497" eb="499">
      <t>エイキョウ</t>
    </rPh>
    <rPh sb="502" eb="504">
      <t>ルイジ</t>
    </rPh>
    <rPh sb="504" eb="506">
      <t>ダンタイ</t>
    </rPh>
    <rPh sb="507" eb="509">
      <t>ヘイキン</t>
    </rPh>
    <rPh sb="510" eb="512">
      <t>ヒカク</t>
    </rPh>
    <rPh sb="514" eb="515">
      <t>ヒク</t>
    </rPh>
    <rPh sb="516" eb="518">
      <t>スウチ</t>
    </rPh>
    <rPh sb="525" eb="529">
      <t>カンロコウシン</t>
    </rPh>
    <phoneticPr fontId="4"/>
  </si>
  <si>
    <r>
      <rPr>
        <sz val="11"/>
        <rFont val="ＭＳ ゴシック"/>
        <family val="3"/>
        <charset val="128"/>
      </rPr>
      <t>①全国平均及び類似団体平均を上回っており、施設の老朽化が進んでいることから、今後の給水人口や優先順位等を加味しながら適切な規模での更新を行っていく必要がある。</t>
    </r>
    <r>
      <rPr>
        <sz val="11"/>
        <color rgb="FFFF0000"/>
        <rFont val="ＭＳ ゴシック"/>
        <family val="3"/>
        <charset val="128"/>
      </rPr>
      <t xml:space="preserve">
</t>
    </r>
    <r>
      <rPr>
        <sz val="11"/>
        <rFont val="ＭＳ ゴシック"/>
        <family val="3"/>
        <charset val="128"/>
      </rPr>
      <t>②石綿管更新を年次計画で行っていることもあり減少傾向である。引き続き計画的な更新を行うとともに、それ以外の老朽管についても計画的な更新を行っていく。</t>
    </r>
    <r>
      <rPr>
        <sz val="11"/>
        <color rgb="FFFF0000"/>
        <rFont val="ＭＳ ゴシック"/>
        <family val="3"/>
        <charset val="128"/>
      </rPr>
      <t xml:space="preserve">
</t>
    </r>
    <r>
      <rPr>
        <sz val="11"/>
        <rFont val="ＭＳ ゴシック"/>
        <family val="3"/>
        <charset val="128"/>
      </rPr>
      <t>③令和３年度以前と同様に石綿管を中心に老朽管の布設替工事を実施し、更新率としては全国平均及び類似団体平均を上回った。引き続き計画的な管路更新を行っていく。</t>
    </r>
    <rPh sb="104" eb="106">
      <t>ケイコウ</t>
    </rPh>
    <rPh sb="141" eb="144">
      <t>ケイカクテキ</t>
    </rPh>
    <rPh sb="156" eb="158">
      <t>レイワ</t>
    </rPh>
    <rPh sb="159" eb="161">
      <t>ネンド</t>
    </rPh>
    <rPh sb="161" eb="163">
      <t>イゼン</t>
    </rPh>
    <rPh sb="164" eb="166">
      <t>ドウヨウ</t>
    </rPh>
    <phoneticPr fontId="4"/>
  </si>
  <si>
    <r>
      <t>　</t>
    </r>
    <r>
      <rPr>
        <sz val="11"/>
        <rFont val="ＭＳ ゴシック"/>
        <family val="3"/>
        <charset val="128"/>
      </rPr>
      <t>経営状態としては、給水収益以外の資金に依存している部分が大きいことから、効率的な事業運営による費用削減と適正な料金設定による安定した収益の確保が課題である。
　浄水施設については将来的な水需要の把握に努め、適切な規模に応じた施設更新の計画作成と実行が必要である。
　管路については引き続き石綿管を中心に更新を行い、限られた財源の中でも事業が継続できるよう、効率的な更新計画を検討していく。</t>
    </r>
    <rPh sb="48" eb="50">
      <t>ヒヨウ</t>
    </rPh>
    <rPh sb="50" eb="52">
      <t>サクゲン</t>
    </rPh>
    <rPh sb="53" eb="55">
      <t>テキセイ</t>
    </rPh>
    <rPh sb="56" eb="58">
      <t>リョウキン</t>
    </rPh>
    <rPh sb="58" eb="60">
      <t>セッテイ</t>
    </rPh>
    <rPh sb="63" eb="65">
      <t>アンテイ</t>
    </rPh>
    <rPh sb="67" eb="69">
      <t>シュウエキ</t>
    </rPh>
    <rPh sb="70" eb="72">
      <t>カクホ</t>
    </rPh>
    <rPh sb="73" eb="75">
      <t>カダイ</t>
    </rPh>
    <rPh sb="81" eb="85">
      <t>ジョウスイシセツ</t>
    </rPh>
    <rPh sb="90" eb="93">
      <t>ショウライテキ</t>
    </rPh>
    <rPh sb="94" eb="95">
      <t>ミズ</t>
    </rPh>
    <rPh sb="95" eb="97">
      <t>ジュヨウ</t>
    </rPh>
    <rPh sb="98" eb="100">
      <t>ハアク</t>
    </rPh>
    <rPh sb="101" eb="102">
      <t>ツト</t>
    </rPh>
    <rPh sb="104" eb="106">
      <t>テキセツ</t>
    </rPh>
    <rPh sb="107" eb="109">
      <t>キボ</t>
    </rPh>
    <rPh sb="110" eb="111">
      <t>オウ</t>
    </rPh>
    <rPh sb="113" eb="115">
      <t>シセツ</t>
    </rPh>
    <rPh sb="120" eb="122">
      <t>サクセイ</t>
    </rPh>
    <rPh sb="123" eb="125">
      <t>ジッコウ</t>
    </rPh>
    <rPh sb="141" eb="142">
      <t>ヒ</t>
    </rPh>
    <rPh sb="143" eb="144">
      <t>ツヅ</t>
    </rPh>
    <rPh sb="155" eb="156">
      <t>オコナ</t>
    </rPh>
    <rPh sb="179" eb="182">
      <t>コウリツテキ</t>
    </rPh>
    <rPh sb="183" eb="185">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</si>
</sst>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1.29</c:v>
                </c:pt>
                <c:pt idx="1">
                  <c:v>1.0900000000000001</c:v>
                </c:pt>
                <c:pt idx="2">
                  <c:v>1.46</c:v>
                </c:pt>
                <c:pt idx="3">
                  <c:v>0.23</c:v>
                </c:pt>
                <c:pt idx="4">
                  <c:v>1.79</c:v>
                </c:pt>
              </c:numCache>
            </c:numRef>
          </c:val>
          <c:extLst>
            <c:ext xmlns:c16="http://schemas.microsoft.com/office/drawing/2014/chart" uri="{C3380CC4-5D6E-409C-BE32-E72D297353CC}">
              <c16:uniqueId val="{00000000-51F0-4A74-A4FD-328934A1CFA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51F0-4A74-A4FD-328934A1CFA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34.18</c:v>
                </c:pt>
                <c:pt idx="1">
                  <c:v>33.44</c:v>
                </c:pt>
                <c:pt idx="2">
                  <c:v>35.96</c:v>
                </c:pt>
                <c:pt idx="3">
                  <c:v>36.5</c:v>
                </c:pt>
                <c:pt idx="4">
                  <c:v>38.590000000000003</c:v>
                </c:pt>
              </c:numCache>
            </c:numRef>
          </c:val>
          <c:extLst>
            <c:ext xmlns:c16="http://schemas.microsoft.com/office/drawing/2014/chart" uri="{C3380CC4-5D6E-409C-BE32-E72D297353CC}">
              <c16:uniqueId val="{00000000-0CE9-45C8-BB84-709586FAE4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0CE9-45C8-BB84-709586FAE4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78.209999999999994</c:v>
                </c:pt>
                <c:pt idx="1">
                  <c:v>77.209999999999994</c:v>
                </c:pt>
                <c:pt idx="2">
                  <c:v>71.75</c:v>
                </c:pt>
                <c:pt idx="3">
                  <c:v>71.61</c:v>
                </c:pt>
                <c:pt idx="4">
                  <c:v>65.33</c:v>
                </c:pt>
              </c:numCache>
            </c:numRef>
          </c:val>
          <c:extLst>
            <c:ext xmlns:c16="http://schemas.microsoft.com/office/drawing/2014/chart" uri="{C3380CC4-5D6E-409C-BE32-E72D297353CC}">
              <c16:uniqueId val="{00000000-E690-4ADA-85A7-FBA62CD477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E690-4ADA-85A7-FBA62CD477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109.86</c:v>
                </c:pt>
                <c:pt idx="1">
                  <c:v>105.73</c:v>
                </c:pt>
                <c:pt idx="2">
                  <c:v>108.57</c:v>
                </c:pt>
                <c:pt idx="3">
                  <c:v>105.26</c:v>
                </c:pt>
                <c:pt idx="4">
                  <c:v>102.83</c:v>
                </c:pt>
              </c:numCache>
            </c:numRef>
          </c:val>
          <c:extLst>
            <c:ext xmlns:c16="http://schemas.microsoft.com/office/drawing/2014/chart" uri="{C3380CC4-5D6E-409C-BE32-E72D297353CC}">
              <c16:uniqueId val="{00000000-261D-4D27-B1C4-5006A7FA92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261D-4D27-B1C4-5006A7FA92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57.72</c:v>
                </c:pt>
                <c:pt idx="1">
                  <c:v>58.7</c:v>
                </c:pt>
                <c:pt idx="2">
                  <c:v>60.08</c:v>
                </c:pt>
                <c:pt idx="3">
                  <c:v>61.45</c:v>
                </c:pt>
                <c:pt idx="4">
                  <c:v>61.74</c:v>
                </c:pt>
              </c:numCache>
            </c:numRef>
          </c:val>
          <c:extLst>
            <c:ext xmlns:c16="http://schemas.microsoft.com/office/drawing/2014/chart" uri="{C3380CC4-5D6E-409C-BE32-E72D297353CC}">
              <c16:uniqueId val="{00000000-56D3-40BE-8497-5B2A949E1E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56D3-40BE-8497-5B2A949E1E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18.05</c:v>
                </c:pt>
                <c:pt idx="1">
                  <c:v>16.829999999999998</c:v>
                </c:pt>
                <c:pt idx="2">
                  <c:v>16.04</c:v>
                </c:pt>
                <c:pt idx="3">
                  <c:v>14.59</c:v>
                </c:pt>
                <c:pt idx="4">
                  <c:v>13.14</c:v>
                </c:pt>
              </c:numCache>
            </c:numRef>
          </c:val>
          <c:extLst>
            <c:ext xmlns:c16="http://schemas.microsoft.com/office/drawing/2014/chart" uri="{C3380CC4-5D6E-409C-BE32-E72D297353CC}">
              <c16:uniqueId val="{00000000-470C-4D20-8E96-32AE309513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470C-4D20-8E96-32AE309513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20-4DFC-BAA5-5452CEF023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E820-4DFC-BAA5-5452CEF023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240.81</c:v>
                </c:pt>
                <c:pt idx="1">
                  <c:v>396.86</c:v>
                </c:pt>
                <c:pt idx="2">
                  <c:v>326.27999999999997</c:v>
                </c:pt>
                <c:pt idx="3">
                  <c:v>326</c:v>
                </c:pt>
                <c:pt idx="4">
                  <c:v>322</c:v>
                </c:pt>
              </c:numCache>
            </c:numRef>
          </c:val>
          <c:extLst>
            <c:ext xmlns:c16="http://schemas.microsoft.com/office/drawing/2014/chart" uri="{C3380CC4-5D6E-409C-BE32-E72D297353CC}">
              <c16:uniqueId val="{00000000-77D9-4F50-860B-459075F9AF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77D9-4F50-860B-459075F9AF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390.07</c:v>
                </c:pt>
                <c:pt idx="1">
                  <c:v>388.26</c:v>
                </c:pt>
                <c:pt idx="2">
                  <c:v>384.95</c:v>
                </c:pt>
                <c:pt idx="3">
                  <c:v>362.36</c:v>
                </c:pt>
                <c:pt idx="4">
                  <c:v>369.01</c:v>
                </c:pt>
              </c:numCache>
            </c:numRef>
          </c:val>
          <c:extLst>
            <c:ext xmlns:c16="http://schemas.microsoft.com/office/drawing/2014/chart" uri="{C3380CC4-5D6E-409C-BE32-E72D297353CC}">
              <c16:uniqueId val="{00000000-D0E0-41EC-A170-CDF7024FEF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D0E0-41EC-A170-CDF7024FEF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94.09</c:v>
                </c:pt>
                <c:pt idx="1">
                  <c:v>92.76</c:v>
                </c:pt>
                <c:pt idx="2">
                  <c:v>93.27</c:v>
                </c:pt>
                <c:pt idx="3">
                  <c:v>93.88</c:v>
                </c:pt>
                <c:pt idx="4">
                  <c:v>85.2</c:v>
                </c:pt>
              </c:numCache>
            </c:numRef>
          </c:val>
          <c:extLst>
            <c:ext xmlns:c16="http://schemas.microsoft.com/office/drawing/2014/chart" uri="{C3380CC4-5D6E-409C-BE32-E72D297353CC}">
              <c16:uniqueId val="{00000000-47D2-46EF-BA1D-246CD96701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47D2-46EF-BA1D-246CD96701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262.38</c:v>
                </c:pt>
                <c:pt idx="1">
                  <c:v>267.39</c:v>
                </c:pt>
                <c:pt idx="2">
                  <c:v>262.48</c:v>
                </c:pt>
                <c:pt idx="3">
                  <c:v>262.68</c:v>
                </c:pt>
                <c:pt idx="4">
                  <c:v>291.13</c:v>
                </c:pt>
              </c:numCache>
            </c:numRef>
          </c:val>
          <c:extLst>
            <c:ext xmlns:c16="http://schemas.microsoft.com/office/drawing/2014/chart" uri="{C3380CC4-5D6E-409C-BE32-E72D297353CC}">
              <c16:uniqueId val="{00000000-A3ED-4D09-B2C0-1ED6044ED1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A3ED-4D09-B2C0-1ED6044ED1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 zoomScale="90" zoomScaleNormal="90" workbookViewId="0">
      <selection activeCell="BG82" sqref="BG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小野町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A9</v>
      </c>
      <c r="X8" s="76"/>
      <c r="Y8" s="76"/>
      <c r="Z8" s="76"/>
      <c r="AA8" s="76"/>
      <c r="AB8" s="76"/>
      <c r="AC8" s="76"/>
      <c r="AD8" s="76" t="str">
        <f>データ!$M$6</f>
        <v>非設置</v>
      </c>
      <c r="AE8" s="76"/>
      <c r="AF8" s="76"/>
      <c r="AG8" s="76"/>
      <c r="AH8" s="76"/>
      <c r="AI8" s="76"/>
      <c r="AJ8" s="76"/>
      <c r="AK8" s="2"/>
      <c r="AL8" s="59">
        <f>データ!$R$6</f>
        <v>9313</v>
      </c>
      <c r="AM8" s="59"/>
      <c r="AN8" s="59"/>
      <c r="AO8" s="59"/>
      <c r="AP8" s="59"/>
      <c r="AQ8" s="59"/>
      <c r="AR8" s="59"/>
      <c r="AS8" s="59"/>
      <c r="AT8" s="56">
        <f>データ!$S$6</f>
        <v>125.18</v>
      </c>
      <c r="AU8" s="57"/>
      <c r="AV8" s="57"/>
      <c r="AW8" s="57"/>
      <c r="AX8" s="57"/>
      <c r="AY8" s="57"/>
      <c r="AZ8" s="57"/>
      <c r="BA8" s="57"/>
      <c r="BB8" s="46">
        <f>データ!$T$6</f>
        <v>74.400000000000006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75.209999999999994</v>
      </c>
      <c r="J10" s="57"/>
      <c r="K10" s="57"/>
      <c r="L10" s="57"/>
      <c r="M10" s="57"/>
      <c r="N10" s="57"/>
      <c r="O10" s="58"/>
      <c r="P10" s="46">
        <f>データ!$P$6</f>
        <v>50.45</v>
      </c>
      <c r="Q10" s="46"/>
      <c r="R10" s="46"/>
      <c r="S10" s="46"/>
      <c r="T10" s="46"/>
      <c r="U10" s="46"/>
      <c r="V10" s="46"/>
      <c r="W10" s="59">
        <f>データ!$Q$6</f>
        <v>4510</v>
      </c>
      <c r="X10" s="59"/>
      <c r="Y10" s="59"/>
      <c r="Z10" s="59"/>
      <c r="AA10" s="59"/>
      <c r="AB10" s="59"/>
      <c r="AC10" s="59"/>
      <c r="AD10" s="2"/>
      <c r="AE10" s="2"/>
      <c r="AF10" s="2"/>
      <c r="AG10" s="2"/>
      <c r="AH10" s="2"/>
      <c r="AI10" s="2"/>
      <c r="AJ10" s="2"/>
      <c r="AK10" s="2"/>
      <c r="AL10" s="59">
        <f>データ!$U$6</f>
        <v>4645</v>
      </c>
      <c r="AM10" s="59"/>
      <c r="AN10" s="59"/>
      <c r="AO10" s="59"/>
      <c r="AP10" s="59"/>
      <c r="AQ10" s="59"/>
      <c r="AR10" s="59"/>
      <c r="AS10" s="59"/>
      <c r="AT10" s="56">
        <f>データ!$V$6</f>
        <v>9.7899999999999991</v>
      </c>
      <c r="AU10" s="57"/>
      <c r="AV10" s="57"/>
      <c r="AW10" s="57"/>
      <c r="AX10" s="57"/>
      <c r="AY10" s="57"/>
      <c r="AZ10" s="57"/>
      <c r="BA10" s="57"/>
      <c r="BB10" s="46">
        <f>データ!$W$6</f>
        <v>474.46</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0ZnAPR/OYiWvFv+O9XuMR5+nR/nwDHYYD4SwlKtLfGN7CfT6IXvsQooCYKD5MoYdvBkNz6fPowDk5VHZ4zY8Q==" saltValue="D+oo3OgCGJdscsDYKSi8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75221</v>
      </c>
      <c r="D6" s="20">
        <f t="shared" si="3"/>
        <v>46</v>
      </c>
      <c r="E6" s="20">
        <f t="shared" si="3"/>
        <v>1</v>
      </c>
      <c r="F6" s="20">
        <f t="shared" si="3"/>
        <v>0</v>
      </c>
      <c r="G6" s="20">
        <f t="shared" si="3"/>
        <v>1</v>
      </c>
      <c r="H6" s="20" t="str">
        <f t="shared" si="3"/>
        <v>福島県　小野町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75.209999999999994</v>
      </c>
      <c r="P6" s="21">
        <f t="shared" si="3"/>
        <v>50.45</v>
      </c>
      <c r="Q6" s="21">
        <f t="shared" si="3"/>
        <v>4510</v>
      </c>
      <c r="R6" s="21">
        <f t="shared" si="3"/>
        <v>9313</v>
      </c>
      <c r="S6" s="21">
        <f t="shared" si="3"/>
        <v>125.18</v>
      </c>
      <c r="T6" s="21">
        <f t="shared" si="3"/>
        <v>74.400000000000006</v>
      </c>
      <c r="U6" s="21">
        <f t="shared" si="3"/>
        <v>4645</v>
      </c>
      <c r="V6" s="21">
        <f t="shared" si="3"/>
        <v>9.7899999999999991</v>
      </c>
      <c r="W6" s="21">
        <f t="shared" si="3"/>
        <v>474.46</v>
      </c>
      <c r="X6" s="22">
        <f>IF(X7="",NA(),X7)</f>
        <v>109.86</v>
      </c>
      <c r="Y6" s="22">
        <f t="shared" ref="Y6:AG6" si="4">IF(Y7="",NA(),Y7)</f>
        <v>105.73</v>
      </c>
      <c r="Z6" s="22">
        <f t="shared" si="4"/>
        <v>108.57</v>
      </c>
      <c r="AA6" s="22">
        <f t="shared" si="4"/>
        <v>105.26</v>
      </c>
      <c r="AB6" s="22">
        <f t="shared" si="4"/>
        <v>102.83</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240.81</v>
      </c>
      <c r="AU6" s="22">
        <f t="shared" ref="AU6:BC6" si="6">IF(AU7="",NA(),AU7)</f>
        <v>396.86</v>
      </c>
      <c r="AV6" s="22">
        <f t="shared" si="6"/>
        <v>326.27999999999997</v>
      </c>
      <c r="AW6" s="22">
        <f t="shared" si="6"/>
        <v>326</v>
      </c>
      <c r="AX6" s="22">
        <f t="shared" si="6"/>
        <v>322</v>
      </c>
      <c r="AY6" s="22">
        <f t="shared" si="6"/>
        <v>450.54</v>
      </c>
      <c r="AZ6" s="22">
        <f t="shared" si="6"/>
        <v>348.88</v>
      </c>
      <c r="BA6" s="22">
        <f t="shared" si="6"/>
        <v>381.07</v>
      </c>
      <c r="BB6" s="22">
        <f t="shared" si="6"/>
        <v>367.4</v>
      </c>
      <c r="BC6" s="22">
        <f t="shared" si="6"/>
        <v>345.42</v>
      </c>
      <c r="BD6" s="21" t="str">
        <f>IF(BD7="","",IF(BD7="-","【-】","【"&amp;SUBSTITUTE(TEXT(BD7,"#,##0.00"),"-","△")&amp;"】"))</f>
        <v>【252.29】</v>
      </c>
      <c r="BE6" s="22">
        <f>IF(BE7="",NA(),BE7)</f>
        <v>390.07</v>
      </c>
      <c r="BF6" s="22">
        <f t="shared" ref="BF6:BN6" si="7">IF(BF7="",NA(),BF7)</f>
        <v>388.26</v>
      </c>
      <c r="BG6" s="22">
        <f t="shared" si="7"/>
        <v>384.95</v>
      </c>
      <c r="BH6" s="22">
        <f t="shared" si="7"/>
        <v>362.36</v>
      </c>
      <c r="BI6" s="22">
        <f t="shared" si="7"/>
        <v>369.01</v>
      </c>
      <c r="BJ6" s="22">
        <f t="shared" si="7"/>
        <v>496.56</v>
      </c>
      <c r="BK6" s="22">
        <f t="shared" si="7"/>
        <v>540.38</v>
      </c>
      <c r="BL6" s="22">
        <f t="shared" si="7"/>
        <v>556.47</v>
      </c>
      <c r="BM6" s="22">
        <f t="shared" si="7"/>
        <v>564.99</v>
      </c>
      <c r="BN6" s="22">
        <f t="shared" si="7"/>
        <v>631.39</v>
      </c>
      <c r="BO6" s="21" t="str">
        <f>IF(BO7="","",IF(BO7="-","【-】","【"&amp;SUBSTITUTE(TEXT(BO7,"#,##0.00"),"-","△")&amp;"】"))</f>
        <v>【268.07】</v>
      </c>
      <c r="BP6" s="22">
        <f>IF(BP7="",NA(),BP7)</f>
        <v>94.09</v>
      </c>
      <c r="BQ6" s="22">
        <f t="shared" ref="BQ6:BY6" si="8">IF(BQ7="",NA(),BQ7)</f>
        <v>92.76</v>
      </c>
      <c r="BR6" s="22">
        <f t="shared" si="8"/>
        <v>93.27</v>
      </c>
      <c r="BS6" s="22">
        <f t="shared" si="8"/>
        <v>93.88</v>
      </c>
      <c r="BT6" s="22">
        <f t="shared" si="8"/>
        <v>85.2</v>
      </c>
      <c r="BU6" s="22">
        <f t="shared" si="8"/>
        <v>84.9</v>
      </c>
      <c r="BV6" s="22">
        <f t="shared" si="8"/>
        <v>83.22</v>
      </c>
      <c r="BW6" s="22">
        <f t="shared" si="8"/>
        <v>78.67</v>
      </c>
      <c r="BX6" s="22">
        <f t="shared" si="8"/>
        <v>80.56</v>
      </c>
      <c r="BY6" s="22">
        <f t="shared" si="8"/>
        <v>76.55</v>
      </c>
      <c r="BZ6" s="21" t="str">
        <f>IF(BZ7="","",IF(BZ7="-","【-】","【"&amp;SUBSTITUTE(TEXT(BZ7,"#,##0.00"),"-","△")&amp;"】"))</f>
        <v>【97.47】</v>
      </c>
      <c r="CA6" s="22">
        <f>IF(CA7="",NA(),CA7)</f>
        <v>262.38</v>
      </c>
      <c r="CB6" s="22">
        <f t="shared" ref="CB6:CJ6" si="9">IF(CB7="",NA(),CB7)</f>
        <v>267.39</v>
      </c>
      <c r="CC6" s="22">
        <f t="shared" si="9"/>
        <v>262.48</v>
      </c>
      <c r="CD6" s="22">
        <f t="shared" si="9"/>
        <v>262.68</v>
      </c>
      <c r="CE6" s="22">
        <f t="shared" si="9"/>
        <v>291.13</v>
      </c>
      <c r="CF6" s="22">
        <f t="shared" si="9"/>
        <v>231.9</v>
      </c>
      <c r="CG6" s="22">
        <f t="shared" si="9"/>
        <v>234.17</v>
      </c>
      <c r="CH6" s="22">
        <f t="shared" si="9"/>
        <v>257.95</v>
      </c>
      <c r="CI6" s="22">
        <f t="shared" si="9"/>
        <v>260.87</v>
      </c>
      <c r="CJ6" s="22">
        <f t="shared" si="9"/>
        <v>269.25</v>
      </c>
      <c r="CK6" s="21" t="str">
        <f>IF(CK7="","",IF(CK7="-","【-】","【"&amp;SUBSTITUTE(TEXT(CK7,"#,##0.00"),"-","△")&amp;"】"))</f>
        <v>【174.75】</v>
      </c>
      <c r="CL6" s="22">
        <f>IF(CL7="",NA(),CL7)</f>
        <v>34.18</v>
      </c>
      <c r="CM6" s="22">
        <f t="shared" ref="CM6:CU6" si="10">IF(CM7="",NA(),CM7)</f>
        <v>33.44</v>
      </c>
      <c r="CN6" s="22">
        <f t="shared" si="10"/>
        <v>35.96</v>
      </c>
      <c r="CO6" s="22">
        <f t="shared" si="10"/>
        <v>36.5</v>
      </c>
      <c r="CP6" s="22">
        <f t="shared" si="10"/>
        <v>38.590000000000003</v>
      </c>
      <c r="CQ6" s="22">
        <f t="shared" si="10"/>
        <v>39.61</v>
      </c>
      <c r="CR6" s="22">
        <f t="shared" si="10"/>
        <v>41.06</v>
      </c>
      <c r="CS6" s="22">
        <f t="shared" si="10"/>
        <v>39.94</v>
      </c>
      <c r="CT6" s="22">
        <f t="shared" si="10"/>
        <v>40.19</v>
      </c>
      <c r="CU6" s="22">
        <f t="shared" si="10"/>
        <v>41.14</v>
      </c>
      <c r="CV6" s="21" t="str">
        <f>IF(CV7="","",IF(CV7="-","【-】","【"&amp;SUBSTITUTE(TEXT(CV7,"#,##0.00"),"-","△")&amp;"】"))</f>
        <v>【59.97】</v>
      </c>
      <c r="CW6" s="22">
        <f>IF(CW7="",NA(),CW7)</f>
        <v>78.209999999999994</v>
      </c>
      <c r="CX6" s="22">
        <f t="shared" ref="CX6:DF6" si="11">IF(CX7="",NA(),CX7)</f>
        <v>77.209999999999994</v>
      </c>
      <c r="CY6" s="22">
        <f t="shared" si="11"/>
        <v>71.75</v>
      </c>
      <c r="CZ6" s="22">
        <f t="shared" si="11"/>
        <v>71.61</v>
      </c>
      <c r="DA6" s="22">
        <f t="shared" si="11"/>
        <v>65.33</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57.72</v>
      </c>
      <c r="DI6" s="22">
        <f t="shared" ref="DI6:DQ6" si="12">IF(DI7="",NA(),DI7)</f>
        <v>58.7</v>
      </c>
      <c r="DJ6" s="22">
        <f t="shared" si="12"/>
        <v>60.08</v>
      </c>
      <c r="DK6" s="22">
        <f t="shared" si="12"/>
        <v>61.45</v>
      </c>
      <c r="DL6" s="22">
        <f t="shared" si="12"/>
        <v>61.74</v>
      </c>
      <c r="DM6" s="22">
        <f t="shared" si="12"/>
        <v>54.09</v>
      </c>
      <c r="DN6" s="22">
        <f t="shared" si="12"/>
        <v>52.73</v>
      </c>
      <c r="DO6" s="22">
        <f t="shared" si="12"/>
        <v>53.25</v>
      </c>
      <c r="DP6" s="22">
        <f t="shared" si="12"/>
        <v>53.4</v>
      </c>
      <c r="DQ6" s="22">
        <f t="shared" si="12"/>
        <v>52.14</v>
      </c>
      <c r="DR6" s="21" t="str">
        <f>IF(DR7="","",IF(DR7="-","【-】","【"&amp;SUBSTITUTE(TEXT(DR7,"#,##0.00"),"-","△")&amp;"】"))</f>
        <v>【51.51】</v>
      </c>
      <c r="DS6" s="22">
        <f>IF(DS7="",NA(),DS7)</f>
        <v>18.05</v>
      </c>
      <c r="DT6" s="22">
        <f t="shared" ref="DT6:EB6" si="13">IF(DT7="",NA(),DT7)</f>
        <v>16.829999999999998</v>
      </c>
      <c r="DU6" s="22">
        <f t="shared" si="13"/>
        <v>16.04</v>
      </c>
      <c r="DV6" s="22">
        <f t="shared" si="13"/>
        <v>14.59</v>
      </c>
      <c r="DW6" s="22">
        <f t="shared" si="13"/>
        <v>13.14</v>
      </c>
      <c r="DX6" s="22">
        <f t="shared" si="13"/>
        <v>18.68</v>
      </c>
      <c r="DY6" s="22">
        <f t="shared" si="13"/>
        <v>19.91</v>
      </c>
      <c r="DZ6" s="22">
        <f t="shared" si="13"/>
        <v>23.02</v>
      </c>
      <c r="EA6" s="22">
        <f t="shared" si="13"/>
        <v>21.86</v>
      </c>
      <c r="EB6" s="22">
        <f t="shared" si="13"/>
        <v>21.01</v>
      </c>
      <c r="EC6" s="21" t="str">
        <f>IF(EC7="","",IF(EC7="-","【-】","【"&amp;SUBSTITUTE(TEXT(EC7,"#,##0.00"),"-","△")&amp;"】"))</f>
        <v>【23.75】</v>
      </c>
      <c r="ED6" s="22">
        <f>IF(ED7="",NA(),ED7)</f>
        <v>1.29</v>
      </c>
      <c r="EE6" s="22">
        <f t="shared" ref="EE6:EM6" si="14">IF(EE7="",NA(),EE7)</f>
        <v>1.0900000000000001</v>
      </c>
      <c r="EF6" s="22">
        <f t="shared" si="14"/>
        <v>1.46</v>
      </c>
      <c r="EG6" s="22">
        <f t="shared" si="14"/>
        <v>0.23</v>
      </c>
      <c r="EH6" s="22">
        <f t="shared" si="14"/>
        <v>1.79</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15">
      <c r="A7" s="15"/>
      <c r="B7" s="24">
        <v>2022</v>
      </c>
      <c r="C7" s="24">
        <v>75221</v>
      </c>
      <c r="D7" s="24">
        <v>46</v>
      </c>
      <c r="E7" s="24">
        <v>1</v>
      </c>
      <c r="F7" s="24">
        <v>0</v>
      </c>
      <c r="G7" s="24">
        <v>1</v>
      </c>
      <c r="H7" s="24" t="s">
        <v>93</v>
      </c>
      <c r="I7" s="24" t="s">
        <v>94</v>
      </c>
      <c r="J7" s="24" t="s">
        <v>95</v>
      </c>
      <c r="K7" s="24" t="s">
        <v>96</v>
      </c>
      <c r="L7" s="24" t="s">
        <v>97</v>
      </c>
      <c r="M7" s="24" t="s">
        <v>98</v>
      </c>
      <c r="N7" s="25" t="s">
        <v>99</v>
      </c>
      <c r="O7" s="25">
        <v>75.209999999999994</v>
      </c>
      <c r="P7" s="25">
        <v>50.45</v>
      </c>
      <c r="Q7" s="25">
        <v>4510</v>
      </c>
      <c r="R7" s="25">
        <v>9313</v>
      </c>
      <c r="S7" s="25">
        <v>125.18</v>
      </c>
      <c r="T7" s="25">
        <v>74.400000000000006</v>
      </c>
      <c r="U7" s="25">
        <v>4645</v>
      </c>
      <c r="V7" s="25">
        <v>9.7899999999999991</v>
      </c>
      <c r="W7" s="25">
        <v>474.46</v>
      </c>
      <c r="X7" s="25">
        <v>109.86</v>
      </c>
      <c r="Y7" s="25">
        <v>105.73</v>
      </c>
      <c r="Z7" s="25">
        <v>108.57</v>
      </c>
      <c r="AA7" s="25">
        <v>105.26</v>
      </c>
      <c r="AB7" s="25">
        <v>102.83</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240.81</v>
      </c>
      <c r="AU7" s="25">
        <v>396.86</v>
      </c>
      <c r="AV7" s="25">
        <v>326.27999999999997</v>
      </c>
      <c r="AW7" s="25">
        <v>326</v>
      </c>
      <c r="AX7" s="25">
        <v>322</v>
      </c>
      <c r="AY7" s="25">
        <v>450.54</v>
      </c>
      <c r="AZ7" s="25">
        <v>348.88</v>
      </c>
      <c r="BA7" s="25">
        <v>381.07</v>
      </c>
      <c r="BB7" s="25">
        <v>367.4</v>
      </c>
      <c r="BC7" s="25">
        <v>345.42</v>
      </c>
      <c r="BD7" s="25">
        <v>252.29</v>
      </c>
      <c r="BE7" s="25">
        <v>390.07</v>
      </c>
      <c r="BF7" s="25">
        <v>388.26</v>
      </c>
      <c r="BG7" s="25">
        <v>384.95</v>
      </c>
      <c r="BH7" s="25">
        <v>362.36</v>
      </c>
      <c r="BI7" s="25">
        <v>369.01</v>
      </c>
      <c r="BJ7" s="25">
        <v>496.56</v>
      </c>
      <c r="BK7" s="25">
        <v>540.38</v>
      </c>
      <c r="BL7" s="25">
        <v>556.47</v>
      </c>
      <c r="BM7" s="25">
        <v>564.99</v>
      </c>
      <c r="BN7" s="25">
        <v>631.39</v>
      </c>
      <c r="BO7" s="25">
        <v>268.07</v>
      </c>
      <c r="BP7" s="25">
        <v>94.09</v>
      </c>
      <c r="BQ7" s="25">
        <v>92.76</v>
      </c>
      <c r="BR7" s="25">
        <v>93.27</v>
      </c>
      <c r="BS7" s="25">
        <v>93.88</v>
      </c>
      <c r="BT7" s="25">
        <v>85.2</v>
      </c>
      <c r="BU7" s="25">
        <v>84.9</v>
      </c>
      <c r="BV7" s="25">
        <v>83.22</v>
      </c>
      <c r="BW7" s="25">
        <v>78.67</v>
      </c>
      <c r="BX7" s="25">
        <v>80.56</v>
      </c>
      <c r="BY7" s="25">
        <v>76.55</v>
      </c>
      <c r="BZ7" s="25">
        <v>97.47</v>
      </c>
      <c r="CA7" s="25">
        <v>262.38</v>
      </c>
      <c r="CB7" s="25">
        <v>267.39</v>
      </c>
      <c r="CC7" s="25">
        <v>262.48</v>
      </c>
      <c r="CD7" s="25">
        <v>262.68</v>
      </c>
      <c r="CE7" s="25">
        <v>291.13</v>
      </c>
      <c r="CF7" s="25">
        <v>231.9</v>
      </c>
      <c r="CG7" s="25">
        <v>234.17</v>
      </c>
      <c r="CH7" s="25">
        <v>257.95</v>
      </c>
      <c r="CI7" s="25">
        <v>260.87</v>
      </c>
      <c r="CJ7" s="25">
        <v>269.25</v>
      </c>
      <c r="CK7" s="25">
        <v>174.75</v>
      </c>
      <c r="CL7" s="25">
        <v>34.18</v>
      </c>
      <c r="CM7" s="25">
        <v>33.44</v>
      </c>
      <c r="CN7" s="25">
        <v>35.96</v>
      </c>
      <c r="CO7" s="25">
        <v>36.5</v>
      </c>
      <c r="CP7" s="25">
        <v>38.590000000000003</v>
      </c>
      <c r="CQ7" s="25">
        <v>39.61</v>
      </c>
      <c r="CR7" s="25">
        <v>41.06</v>
      </c>
      <c r="CS7" s="25">
        <v>39.94</v>
      </c>
      <c r="CT7" s="25">
        <v>40.19</v>
      </c>
      <c r="CU7" s="25">
        <v>41.14</v>
      </c>
      <c r="CV7" s="25">
        <v>59.97</v>
      </c>
      <c r="CW7" s="25">
        <v>78.209999999999994</v>
      </c>
      <c r="CX7" s="25">
        <v>77.209999999999994</v>
      </c>
      <c r="CY7" s="25">
        <v>71.75</v>
      </c>
      <c r="CZ7" s="25">
        <v>71.61</v>
      </c>
      <c r="DA7" s="25">
        <v>65.33</v>
      </c>
      <c r="DB7" s="25">
        <v>72.959999999999994</v>
      </c>
      <c r="DC7" s="25">
        <v>72.42</v>
      </c>
      <c r="DD7" s="25">
        <v>69.41</v>
      </c>
      <c r="DE7" s="25">
        <v>71.52</v>
      </c>
      <c r="DF7" s="25">
        <v>70.42</v>
      </c>
      <c r="DG7" s="25">
        <v>89.76</v>
      </c>
      <c r="DH7" s="25">
        <v>57.72</v>
      </c>
      <c r="DI7" s="25">
        <v>58.7</v>
      </c>
      <c r="DJ7" s="25">
        <v>60.08</v>
      </c>
      <c r="DK7" s="25">
        <v>61.45</v>
      </c>
      <c r="DL7" s="25">
        <v>61.74</v>
      </c>
      <c r="DM7" s="25">
        <v>54.09</v>
      </c>
      <c r="DN7" s="25">
        <v>52.73</v>
      </c>
      <c r="DO7" s="25">
        <v>53.25</v>
      </c>
      <c r="DP7" s="25">
        <v>53.4</v>
      </c>
      <c r="DQ7" s="25">
        <v>52.14</v>
      </c>
      <c r="DR7" s="25">
        <v>51.51</v>
      </c>
      <c r="DS7" s="25">
        <v>18.05</v>
      </c>
      <c r="DT7" s="25">
        <v>16.829999999999998</v>
      </c>
      <c r="DU7" s="25">
        <v>16.04</v>
      </c>
      <c r="DV7" s="25">
        <v>14.59</v>
      </c>
      <c r="DW7" s="25">
        <v>13.14</v>
      </c>
      <c r="DX7" s="25">
        <v>18.68</v>
      </c>
      <c r="DY7" s="25">
        <v>19.91</v>
      </c>
      <c r="DZ7" s="25">
        <v>23.02</v>
      </c>
      <c r="EA7" s="25">
        <v>21.86</v>
      </c>
      <c r="EB7" s="25">
        <v>21.01</v>
      </c>
      <c r="EC7" s="25">
        <v>23.75</v>
      </c>
      <c r="ED7" s="25">
        <v>1.29</v>
      </c>
      <c r="EE7" s="25">
        <v>1.0900000000000001</v>
      </c>
      <c r="EF7" s="25">
        <v>1.46</v>
      </c>
      <c r="EG7" s="25">
        <v>0.23</v>
      </c>
      <c r="EH7" s="25">
        <v>1.79</v>
      </c>
      <c r="EI7" s="25">
        <v>0.32</v>
      </c>
      <c r="EJ7" s="25">
        <v>0.81</v>
      </c>
      <c r="EK7" s="25">
        <v>0.38</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管野正尚</cp:lastModifiedBy>
  <cp:lastPrinted>2024-02-01T05:12:19Z</cp:lastPrinted>
  <dcterms:created xsi:type="dcterms:W3CDTF">2023-12-05T00:49:49Z</dcterms:created>
  <dcterms:modified xsi:type="dcterms:W3CDTF">2024-02-01T05:12:22Z</dcterms:modified>
  <cp:category/>
</cp:coreProperties>
</file>