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0.152.18.4\10_企業局\00_企業局共通\06_企業局財務\11_経営分析表\01_R5\01_水道\"/>
    </mc:Choice>
  </mc:AlternateContent>
  <xr:revisionPtr revIDLastSave="0" documentId="13_ncr:1_{38C1E1C4-208C-4F33-B893-63E28DADBBAD}" xr6:coauthVersionLast="47" xr6:coauthVersionMax="47" xr10:uidLastSave="{00000000-0000-0000-0000-000000000000}"/>
  <workbookProtection workbookAlgorithmName="SHA-512" workbookHashValue="qz2qguf59EviS2FiP2y2imQtgwScgZs5vGeGBdF2FBBprsHcUZxGNW9jCPzV86jnEXsVT5JRhytw6t6IUlmpDg==" workbookSaltValue="CkoE0Itq0mG+vGf0WLZIv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<sst xmlns="http://schemas.openxmlformats.org/spreadsheetml/2006/main" count="228" uniqueCount="114">
  <si>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</si>
  <si>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</si>
  <si>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</si>
  <si>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</si>
  <si>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</si>
  <si>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</si>
  <si>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</si>
  <si>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</si>
  <si>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</si>
  <si>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</si>
  <si>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</si>
  <si>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</si>
  <si>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</si>
  <si>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</si>
  <si>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</si>
  <si>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</si>
  <si>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</si>
  <si>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</si>
  <si>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</si>
  <si>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</si>
  <si>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</si>
  <si>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</si>
  <si>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</si>
  <si>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</si>
  <si>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</si>
  <si>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</si>
  <si>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</si>
  <si>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</si>
  <si>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</si>
  <si>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</si>
  <si>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</si>
  <si>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</si>
  <si>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</si>
  <si>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</si>
  <si>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</si>
  <si>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</si>
  <si>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</si>
  <si>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</si>
  <si>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</si>
  <si>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</si>
  <si>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</si>
  <si>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</si>
  <si>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</si>
  <si>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</si>
  <si>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</si>
  <si>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</si>
  <si>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</si>
  <si>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</si>
  <si>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</si>
  <si>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</si>
  <si>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</si>
  <si>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</si>
  <si>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</si>
  <si>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</si>
  <si>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</si>
  <si>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</si>
  <si>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</si>
  <si>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</si>
  <si>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</si>
  <si>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</si>
  <si>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</si>
  <si>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</si>
  <si>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</si>
  <si>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</si>
  <si>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</si>
  <si>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</si>
  <si>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</si>
  <si>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</si>
  <si>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</si>
  <si>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</si>
  <si>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</si>
  <si>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</si>
  <si>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</si>
  <si>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</si>
  <si>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</si>
  <si>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</si>
  <si>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</si>
  <si>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</si>
  <si>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</si>
  <si>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</si>
  <si>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</si>
  <si>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</si>
  <si>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</si>
  <si>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</si>
  <si>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</si>
  <si>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</si>
  <si>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</si>
  <si>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</si>
  <si>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</si>
  <si>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</si>
  <si>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</si>
  <si>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</si>
  <si>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</si>
  <si>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三春町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</si>
  <si>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</si>
  <si>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</si>
  <si>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</si>
  <si>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</si>
  <si>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</si>
  <si>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</si>
  <si>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</si>
  <si>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</si>
  <si>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</si>
  <si>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</si>
  <si>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</si>
  <si>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</si>
  <si>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</si>
  <si>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</si>
  <si>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</si>
  <si>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</si>
  <si>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</si>
  <si>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在の運営状況については、経営の健全性・効率性は概ね確保されていると思われる。今後、給水人口の減少による給水収益の減少、老朽施設の更新費用の増加が見込まれることから、適切な財務計画による施設の維持管理及び運用に努める。</t>
    <phoneticPr fontId="4"/>
  </si>
  <si>
    <t>　経常収支比率は、101.29％と黒字収支であるが、前年度から8.72ポイント減少しており、経営状況の改善に努めているところである。
　また、今後の給水人口の減少による給水収益の増収は見込めないことから、更なる経費削減に取り組むこととする。
　流動比率は、110.71％と前年度より27.75ポイント上回った。
　企業債残高対給水収益比率については、年々減少しており問題ないものと考える。
　給水原価は、類似団体平均値より上回っているが、中長期的な財政見通しを踏まえた更新に取り組むものとする。　
　施設利用率については、52.57%と前年度より0.70ポイント下回り、類似団体平均値も下回った。しかしながら、１日の最大配水量に対する利用率は63.1％であり過大な施設規模ではないものと考える。
　有収率については、84.29％と前年度から0.31ポイント下回った。漏水箇所等の把握に努め、有収率の向上に努めたい。</t>
    <rPh sb="206" eb="209">
      <t>ヘイキンチ</t>
    </rPh>
    <rPh sb="211" eb="213">
      <t>ウワマワ</t>
    </rPh>
    <rPh sb="281" eb="282">
      <t>シタ</t>
    </rPh>
    <rPh sb="285" eb="287">
      <t>ルイジ</t>
    </rPh>
    <rPh sb="287" eb="292">
      <t>ダンタイヘイキンチ</t>
    </rPh>
    <rPh sb="378" eb="379">
      <t>シタ</t>
    </rPh>
    <phoneticPr fontId="4"/>
  </si>
  <si>
    <t>　有形固定資産減価償却率は、類似団体平均値よりも上回っている。施設の老朽化が進み更新が必要であるが、財源の確保が課題である。
　管路経年化率は、6.42％と前年度より0.04ポイント下回った。また、類似団体平均値と比較すると15.7ポイント下回っている。　　　　　　　　　　　　　　　　　　　　　　　
　管路更新率については、耐用年数経過管路及び管種による耐震性の確保についても考慮しながら、計画的に更新に取り組むものとする。</t>
    <rPh sb="18" eb="21">
      <t>ヘイキンチ</t>
    </rPh>
    <rPh sb="105" eb="106">
      <t>チ</t>
    </rPh>
    <rPh sb="107" eb="109">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</si>
</sst>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0.26</c:v>
                </c:pt>
                <c:pt idx="2">
                  <c:v>1.47</c:v>
                </c:pt>
                <c:pt idx="3">
                  <c:v>0.1</c:v>
                </c:pt>
                <c:pt idx="4">
                  <c:v>0.03</c:v>
                </c:pt>
              </c:numCache>
            </c:numRef>
          </c:val>
          <c:extLst>
            <c:ext xmlns:c16="http://schemas.microsoft.com/office/drawing/2014/chart" uri="{C3380CC4-5D6E-409C-BE32-E72D297353CC}">
              <c16:uniqueId val="{00000000-5DA1-4AFB-9D54-F5234E69720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5DA1-4AFB-9D54-F5234E69720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101.97</c:v>
                </c:pt>
                <c:pt idx="1">
                  <c:v>106.28</c:v>
                </c:pt>
                <c:pt idx="2">
                  <c:v>112.32</c:v>
                </c:pt>
                <c:pt idx="3">
                  <c:v>110.01</c:v>
                </c:pt>
                <c:pt idx="4">
                  <c:v>101.29</c:v>
                </c:pt>
              </c:numCache>
            </c:numRef>
          </c:val>
          <c:extLst>
            <c:ext xmlns:c16="http://schemas.microsoft.com/office/drawing/2014/chart" uri="{C3380CC4-5D6E-409C-BE32-E72D297353CC}">
              <c16:uniqueId val="{00000000-09D0-4F8A-8EA8-CF838DB6D58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09D0-4F8A-8EA8-CF838DB6D58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56.29</c:v>
                </c:pt>
                <c:pt idx="1">
                  <c:v>57.44</c:v>
                </c:pt>
                <c:pt idx="2">
                  <c:v>58.93</c:v>
                </c:pt>
                <c:pt idx="3">
                  <c:v>60.43</c:v>
                </c:pt>
                <c:pt idx="4">
                  <c:v>61.99</c:v>
                </c:pt>
              </c:numCache>
            </c:numRef>
          </c:val>
          <c:extLst>
            <c:ext xmlns:c16="http://schemas.microsoft.com/office/drawing/2014/chart" uri="{C3380CC4-5D6E-409C-BE32-E72D297353CC}">
              <c16:uniqueId val="{00000000-1D34-41D0-A24F-B826EF90C7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1D34-41D0-A24F-B826EF90C7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3.06</c:v>
                </c:pt>
                <c:pt idx="1">
                  <c:v>3.06</c:v>
                </c:pt>
                <c:pt idx="2">
                  <c:v>6.58</c:v>
                </c:pt>
                <c:pt idx="3">
                  <c:v>6.46</c:v>
                </c:pt>
                <c:pt idx="4">
                  <c:v>6.42</c:v>
                </c:pt>
              </c:numCache>
            </c:numRef>
          </c:val>
          <c:extLst>
            <c:ext xmlns:c16="http://schemas.microsoft.com/office/drawing/2014/chart" uri="{C3380CC4-5D6E-409C-BE32-E72D297353CC}">
              <c16:uniqueId val="{00000000-B553-4C96-BE3D-93AEB64C4F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B553-4C96-BE3D-93AEB64C4F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BA-4CA2-81F0-BC80C74E39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82BA-4CA2-81F0-BC80C74E39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88.17</c:v>
                </c:pt>
                <c:pt idx="1">
                  <c:v>86.06</c:v>
                </c:pt>
                <c:pt idx="2">
                  <c:v>79.92</c:v>
                </c:pt>
                <c:pt idx="3">
                  <c:v>82.96</c:v>
                </c:pt>
                <c:pt idx="4">
                  <c:v>110.71</c:v>
                </c:pt>
              </c:numCache>
            </c:numRef>
          </c:val>
          <c:extLst>
            <c:ext xmlns:c16="http://schemas.microsoft.com/office/drawing/2014/chart" uri="{C3380CC4-5D6E-409C-BE32-E72D297353CC}">
              <c16:uniqueId val="{00000000-5C31-4F20-9EEF-EF3D064ADA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5C31-4F20-9EEF-EF3D064ADA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180.18</c:v>
                </c:pt>
                <c:pt idx="1">
                  <c:v>143.19999999999999</c:v>
                </c:pt>
                <c:pt idx="2">
                  <c:v>100.1</c:v>
                </c:pt>
                <c:pt idx="3">
                  <c:v>59.24</c:v>
                </c:pt>
                <c:pt idx="4">
                  <c:v>27.17</c:v>
                </c:pt>
              </c:numCache>
            </c:numRef>
          </c:val>
          <c:extLst>
            <c:ext xmlns:c16="http://schemas.microsoft.com/office/drawing/2014/chart" uri="{C3380CC4-5D6E-409C-BE32-E72D297353CC}">
              <c16:uniqueId val="{00000000-08B2-4228-B33A-75DA0F7D0F1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08B2-4228-B33A-75DA0F7D0F1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96.21</c:v>
                </c:pt>
                <c:pt idx="1">
                  <c:v>103.6</c:v>
                </c:pt>
                <c:pt idx="2">
                  <c:v>111.63</c:v>
                </c:pt>
                <c:pt idx="3">
                  <c:v>112.33</c:v>
                </c:pt>
                <c:pt idx="4">
                  <c:v>100.72</c:v>
                </c:pt>
              </c:numCache>
            </c:numRef>
          </c:val>
          <c:extLst>
            <c:ext xmlns:c16="http://schemas.microsoft.com/office/drawing/2014/chart" uri="{C3380CC4-5D6E-409C-BE32-E72D297353CC}">
              <c16:uniqueId val="{00000000-AA39-4C27-A057-7690CE45A79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AA39-4C27-A057-7690CE45A79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221.51</c:v>
                </c:pt>
                <c:pt idx="1">
                  <c:v>204.71</c:v>
                </c:pt>
                <c:pt idx="2">
                  <c:v>189.32</c:v>
                </c:pt>
                <c:pt idx="3">
                  <c:v>188.58</c:v>
                </c:pt>
                <c:pt idx="4">
                  <c:v>209.23</c:v>
                </c:pt>
              </c:numCache>
            </c:numRef>
          </c:val>
          <c:extLst>
            <c:ext xmlns:c16="http://schemas.microsoft.com/office/drawing/2014/chart" uri="{C3380CC4-5D6E-409C-BE32-E72D297353CC}">
              <c16:uniqueId val="{00000000-7B2D-4AE3-888D-C2D97E3E91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7B2D-4AE3-888D-C2D97E3E91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53.48</c:v>
                </c:pt>
                <c:pt idx="1">
                  <c:v>50.25</c:v>
                </c:pt>
                <c:pt idx="2">
                  <c:v>52.17</c:v>
                </c:pt>
                <c:pt idx="3">
                  <c:v>53.27</c:v>
                </c:pt>
                <c:pt idx="4">
                  <c:v>52.57</c:v>
                </c:pt>
              </c:numCache>
            </c:numRef>
          </c:val>
          <c:extLst>
            <c:ext xmlns:c16="http://schemas.microsoft.com/office/drawing/2014/chart" uri="{C3380CC4-5D6E-409C-BE32-E72D297353CC}">
              <c16:uniqueId val="{00000000-4563-48CC-879B-24E07007B49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4563-48CC-879B-24E07007B49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84.24</c:v>
                </c:pt>
                <c:pt idx="1">
                  <c:v>87.31</c:v>
                </c:pt>
                <c:pt idx="2">
                  <c:v>84.47</c:v>
                </c:pt>
                <c:pt idx="3">
                  <c:v>84.6</c:v>
                </c:pt>
                <c:pt idx="4">
                  <c:v>84.29</c:v>
                </c:pt>
              </c:numCache>
            </c:numRef>
          </c:val>
          <c:extLst>
            <c:ext xmlns:c16="http://schemas.microsoft.com/office/drawing/2014/chart" uri="{C3380CC4-5D6E-409C-BE32-E72D297353CC}">
              <c16:uniqueId val="{00000000-2F79-407E-AA28-461B9DCC9BA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2F79-407E-AA28-461B9DCC9BA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BA12" zoomScale="80" zoomScaleNormal="80" workbookViewId="0">
      <selection activeCell="CK55" sqref="CK5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三春町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16489</v>
      </c>
      <c r="AM8" s="45"/>
      <c r="AN8" s="45"/>
      <c r="AO8" s="45"/>
      <c r="AP8" s="45"/>
      <c r="AQ8" s="45"/>
      <c r="AR8" s="45"/>
      <c r="AS8" s="45"/>
      <c r="AT8" s="46">
        <f>データ!$S$6</f>
        <v>72.760000000000005</v>
      </c>
      <c r="AU8" s="47"/>
      <c r="AV8" s="47"/>
      <c r="AW8" s="47"/>
      <c r="AX8" s="47"/>
      <c r="AY8" s="47"/>
      <c r="AZ8" s="47"/>
      <c r="BA8" s="47"/>
      <c r="BB8" s="48">
        <f>データ!$T$6</f>
        <v>226.62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86.05</v>
      </c>
      <c r="J10" s="47"/>
      <c r="K10" s="47"/>
      <c r="L10" s="47"/>
      <c r="M10" s="47"/>
      <c r="N10" s="47"/>
      <c r="O10" s="81"/>
      <c r="P10" s="48">
        <f>データ!$P$6</f>
        <v>85.83</v>
      </c>
      <c r="Q10" s="48"/>
      <c r="R10" s="48"/>
      <c r="S10" s="48"/>
      <c r="T10" s="48"/>
      <c r="U10" s="48"/>
      <c r="V10" s="48"/>
      <c r="W10" s="45">
        <f>データ!$Q$6</f>
        <v>3850</v>
      </c>
      <c r="X10" s="45"/>
      <c r="Y10" s="45"/>
      <c r="Z10" s="45"/>
      <c r="AA10" s="45"/>
      <c r="AB10" s="45"/>
      <c r="AC10" s="45"/>
      <c r="AD10" s="2"/>
      <c r="AE10" s="2"/>
      <c r="AF10" s="2"/>
      <c r="AG10" s="2"/>
      <c r="AH10" s="2"/>
      <c r="AI10" s="2"/>
      <c r="AJ10" s="2"/>
      <c r="AK10" s="2"/>
      <c r="AL10" s="45">
        <f>データ!$U$6</f>
        <v>14205</v>
      </c>
      <c r="AM10" s="45"/>
      <c r="AN10" s="45"/>
      <c r="AO10" s="45"/>
      <c r="AP10" s="45"/>
      <c r="AQ10" s="45"/>
      <c r="AR10" s="45"/>
      <c r="AS10" s="45"/>
      <c r="AT10" s="46">
        <f>データ!$V$6</f>
        <v>37.24</v>
      </c>
      <c r="AU10" s="47"/>
      <c r="AV10" s="47"/>
      <c r="AW10" s="47"/>
      <c r="AX10" s="47"/>
      <c r="AY10" s="47"/>
      <c r="AZ10" s="47"/>
      <c r="BA10" s="47"/>
      <c r="BB10" s="48">
        <f>データ!$W$6</f>
        <v>381.44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Emne61ZFypeXtS2NyJSTXsX6DWY3HHs0sPQpcMeA6CAMSsWwkblz7h2pHAMIG5w+ZVFAn5G8/bn++Km4X9h6g==" saltValue="bWw24kqa0my0HDDUG6G7d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75213</v>
      </c>
      <c r="D6" s="20">
        <f t="shared" si="3"/>
        <v>46</v>
      </c>
      <c r="E6" s="20">
        <f t="shared" si="3"/>
        <v>1</v>
      </c>
      <c r="F6" s="20">
        <f t="shared" si="3"/>
        <v>0</v>
      </c>
      <c r="G6" s="20">
        <f t="shared" si="3"/>
        <v>1</v>
      </c>
      <c r="H6" s="20" t="str">
        <f t="shared" si="3"/>
        <v>福島県　三春町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86.05</v>
      </c>
      <c r="P6" s="21">
        <f t="shared" si="3"/>
        <v>85.83</v>
      </c>
      <c r="Q6" s="21">
        <f t="shared" si="3"/>
        <v>3850</v>
      </c>
      <c r="R6" s="21">
        <f t="shared" si="3"/>
        <v>16489</v>
      </c>
      <c r="S6" s="21">
        <f t="shared" si="3"/>
        <v>72.760000000000005</v>
      </c>
      <c r="T6" s="21">
        <f t="shared" si="3"/>
        <v>226.62</v>
      </c>
      <c r="U6" s="21">
        <f t="shared" si="3"/>
        <v>14205</v>
      </c>
      <c r="V6" s="21">
        <f t="shared" si="3"/>
        <v>37.24</v>
      </c>
      <c r="W6" s="21">
        <f t="shared" si="3"/>
        <v>381.44</v>
      </c>
      <c r="X6" s="22">
        <f>IF(X7="",NA(),X7)</f>
        <v>101.97</v>
      </c>
      <c r="Y6" s="22">
        <f t="shared" ref="Y6:AG6" si="4">IF(Y7="",NA(),Y7)</f>
        <v>106.28</v>
      </c>
      <c r="Z6" s="22">
        <f t="shared" si="4"/>
        <v>112.32</v>
      </c>
      <c r="AA6" s="22">
        <f t="shared" si="4"/>
        <v>110.01</v>
      </c>
      <c r="AB6" s="22">
        <f t="shared" si="4"/>
        <v>101.29</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88.17</v>
      </c>
      <c r="AU6" s="22">
        <f t="shared" ref="AU6:BC6" si="6">IF(AU7="",NA(),AU7)</f>
        <v>86.06</v>
      </c>
      <c r="AV6" s="22">
        <f t="shared" si="6"/>
        <v>79.92</v>
      </c>
      <c r="AW6" s="22">
        <f t="shared" si="6"/>
        <v>82.96</v>
      </c>
      <c r="AX6" s="22">
        <f t="shared" si="6"/>
        <v>110.71</v>
      </c>
      <c r="AY6" s="22">
        <f t="shared" si="6"/>
        <v>359.7</v>
      </c>
      <c r="AZ6" s="22">
        <f t="shared" si="6"/>
        <v>362.93</v>
      </c>
      <c r="BA6" s="22">
        <f t="shared" si="6"/>
        <v>371.81</v>
      </c>
      <c r="BB6" s="22">
        <f t="shared" si="6"/>
        <v>384.23</v>
      </c>
      <c r="BC6" s="22">
        <f t="shared" si="6"/>
        <v>364.3</v>
      </c>
      <c r="BD6" s="21" t="str">
        <f>IF(BD7="","",IF(BD7="-","【-】","【"&amp;SUBSTITUTE(TEXT(BD7,"#,##0.00"),"-","△")&amp;"】"))</f>
        <v>【252.29】</v>
      </c>
      <c r="BE6" s="22">
        <f>IF(BE7="",NA(),BE7)</f>
        <v>180.18</v>
      </c>
      <c r="BF6" s="22">
        <f t="shared" ref="BF6:BN6" si="7">IF(BF7="",NA(),BF7)</f>
        <v>143.19999999999999</v>
      </c>
      <c r="BG6" s="22">
        <f t="shared" si="7"/>
        <v>100.1</v>
      </c>
      <c r="BH6" s="22">
        <f t="shared" si="7"/>
        <v>59.24</v>
      </c>
      <c r="BI6" s="22">
        <f t="shared" si="7"/>
        <v>27.17</v>
      </c>
      <c r="BJ6" s="22">
        <f t="shared" si="7"/>
        <v>447.01</v>
      </c>
      <c r="BK6" s="22">
        <f t="shared" si="7"/>
        <v>439.05</v>
      </c>
      <c r="BL6" s="22">
        <f t="shared" si="7"/>
        <v>465.85</v>
      </c>
      <c r="BM6" s="22">
        <f t="shared" si="7"/>
        <v>439.43</v>
      </c>
      <c r="BN6" s="22">
        <f t="shared" si="7"/>
        <v>438.41</v>
      </c>
      <c r="BO6" s="21" t="str">
        <f>IF(BO7="","",IF(BO7="-","【-】","【"&amp;SUBSTITUTE(TEXT(BO7,"#,##0.00"),"-","△")&amp;"】"))</f>
        <v>【268.07】</v>
      </c>
      <c r="BP6" s="22">
        <f>IF(BP7="",NA(),BP7)</f>
        <v>96.21</v>
      </c>
      <c r="BQ6" s="22">
        <f t="shared" ref="BQ6:BY6" si="8">IF(BQ7="",NA(),BQ7)</f>
        <v>103.6</v>
      </c>
      <c r="BR6" s="22">
        <f t="shared" si="8"/>
        <v>111.63</v>
      </c>
      <c r="BS6" s="22">
        <f t="shared" si="8"/>
        <v>112.33</v>
      </c>
      <c r="BT6" s="22">
        <f t="shared" si="8"/>
        <v>100.72</v>
      </c>
      <c r="BU6" s="22">
        <f t="shared" si="8"/>
        <v>95.81</v>
      </c>
      <c r="BV6" s="22">
        <f t="shared" si="8"/>
        <v>95.26</v>
      </c>
      <c r="BW6" s="22">
        <f t="shared" si="8"/>
        <v>92.39</v>
      </c>
      <c r="BX6" s="22">
        <f t="shared" si="8"/>
        <v>94.41</v>
      </c>
      <c r="BY6" s="22">
        <f t="shared" si="8"/>
        <v>90.96</v>
      </c>
      <c r="BZ6" s="21" t="str">
        <f>IF(BZ7="","",IF(BZ7="-","【-】","【"&amp;SUBSTITUTE(TEXT(BZ7,"#,##0.00"),"-","△")&amp;"】"))</f>
        <v>【97.47】</v>
      </c>
      <c r="CA6" s="22">
        <f>IF(CA7="",NA(),CA7)</f>
        <v>221.51</v>
      </c>
      <c r="CB6" s="22">
        <f t="shared" ref="CB6:CJ6" si="9">IF(CB7="",NA(),CB7)</f>
        <v>204.71</v>
      </c>
      <c r="CC6" s="22">
        <f t="shared" si="9"/>
        <v>189.32</v>
      </c>
      <c r="CD6" s="22">
        <f t="shared" si="9"/>
        <v>188.58</v>
      </c>
      <c r="CE6" s="22">
        <f t="shared" si="9"/>
        <v>209.23</v>
      </c>
      <c r="CF6" s="22">
        <f t="shared" si="9"/>
        <v>189.58</v>
      </c>
      <c r="CG6" s="22">
        <f t="shared" si="9"/>
        <v>192.82</v>
      </c>
      <c r="CH6" s="22">
        <f t="shared" si="9"/>
        <v>192.98</v>
      </c>
      <c r="CI6" s="22">
        <f t="shared" si="9"/>
        <v>192.13</v>
      </c>
      <c r="CJ6" s="22">
        <f t="shared" si="9"/>
        <v>197.04</v>
      </c>
      <c r="CK6" s="21" t="str">
        <f>IF(CK7="","",IF(CK7="-","【-】","【"&amp;SUBSTITUTE(TEXT(CK7,"#,##0.00"),"-","△")&amp;"】"))</f>
        <v>【174.75】</v>
      </c>
      <c r="CL6" s="22">
        <f>IF(CL7="",NA(),CL7)</f>
        <v>53.48</v>
      </c>
      <c r="CM6" s="22">
        <f t="shared" ref="CM6:CU6" si="10">IF(CM7="",NA(),CM7)</f>
        <v>50.25</v>
      </c>
      <c r="CN6" s="22">
        <f t="shared" si="10"/>
        <v>52.17</v>
      </c>
      <c r="CO6" s="22">
        <f t="shared" si="10"/>
        <v>53.27</v>
      </c>
      <c r="CP6" s="22">
        <f t="shared" si="10"/>
        <v>52.57</v>
      </c>
      <c r="CQ6" s="22">
        <f t="shared" si="10"/>
        <v>55.22</v>
      </c>
      <c r="CR6" s="22">
        <f t="shared" si="10"/>
        <v>54.05</v>
      </c>
      <c r="CS6" s="22">
        <f t="shared" si="10"/>
        <v>54.43</v>
      </c>
      <c r="CT6" s="22">
        <f t="shared" si="10"/>
        <v>53.87</v>
      </c>
      <c r="CU6" s="22">
        <f t="shared" si="10"/>
        <v>54.49</v>
      </c>
      <c r="CV6" s="21" t="str">
        <f>IF(CV7="","",IF(CV7="-","【-】","【"&amp;SUBSTITUTE(TEXT(CV7,"#,##0.00"),"-","△")&amp;"】"))</f>
        <v>【59.97】</v>
      </c>
      <c r="CW6" s="22">
        <f>IF(CW7="",NA(),CW7)</f>
        <v>84.24</v>
      </c>
      <c r="CX6" s="22">
        <f t="shared" ref="CX6:DF6" si="11">IF(CX7="",NA(),CX7)</f>
        <v>87.31</v>
      </c>
      <c r="CY6" s="22">
        <f t="shared" si="11"/>
        <v>84.47</v>
      </c>
      <c r="CZ6" s="22">
        <f t="shared" si="11"/>
        <v>84.6</v>
      </c>
      <c r="DA6" s="22">
        <f t="shared" si="11"/>
        <v>84.29</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56.29</v>
      </c>
      <c r="DI6" s="22">
        <f t="shared" ref="DI6:DQ6" si="12">IF(DI7="",NA(),DI7)</f>
        <v>57.44</v>
      </c>
      <c r="DJ6" s="22">
        <f t="shared" si="12"/>
        <v>58.93</v>
      </c>
      <c r="DK6" s="22">
        <f t="shared" si="12"/>
        <v>60.43</v>
      </c>
      <c r="DL6" s="22">
        <f t="shared" si="12"/>
        <v>61.99</v>
      </c>
      <c r="DM6" s="22">
        <f t="shared" si="12"/>
        <v>47.97</v>
      </c>
      <c r="DN6" s="22">
        <f t="shared" si="12"/>
        <v>49.12</v>
      </c>
      <c r="DO6" s="22">
        <f t="shared" si="12"/>
        <v>49.39</v>
      </c>
      <c r="DP6" s="22">
        <f t="shared" si="12"/>
        <v>50.75</v>
      </c>
      <c r="DQ6" s="22">
        <f t="shared" si="12"/>
        <v>51.72</v>
      </c>
      <c r="DR6" s="21" t="str">
        <f>IF(DR7="","",IF(DR7="-","【-】","【"&amp;SUBSTITUTE(TEXT(DR7,"#,##0.00"),"-","△")&amp;"】"))</f>
        <v>【51.51】</v>
      </c>
      <c r="DS6" s="22">
        <f>IF(DS7="",NA(),DS7)</f>
        <v>3.06</v>
      </c>
      <c r="DT6" s="22">
        <f t="shared" ref="DT6:EB6" si="13">IF(DT7="",NA(),DT7)</f>
        <v>3.06</v>
      </c>
      <c r="DU6" s="22">
        <f t="shared" si="13"/>
        <v>6.58</v>
      </c>
      <c r="DV6" s="22">
        <f t="shared" si="13"/>
        <v>6.46</v>
      </c>
      <c r="DW6" s="22">
        <f t="shared" si="13"/>
        <v>6.42</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2">
        <f t="shared" ref="EE6:EM6" si="14">IF(EE7="",NA(),EE7)</f>
        <v>0.26</v>
      </c>
      <c r="EF6" s="22">
        <f t="shared" si="14"/>
        <v>1.47</v>
      </c>
      <c r="EG6" s="22">
        <f t="shared" si="14"/>
        <v>0.1</v>
      </c>
      <c r="EH6" s="22">
        <f t="shared" si="14"/>
        <v>0.03</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75213</v>
      </c>
      <c r="D7" s="24">
        <v>46</v>
      </c>
      <c r="E7" s="24">
        <v>1</v>
      </c>
      <c r="F7" s="24">
        <v>0</v>
      </c>
      <c r="G7" s="24">
        <v>1</v>
      </c>
      <c r="H7" s="24" t="s">
        <v>93</v>
      </c>
      <c r="I7" s="24" t="s">
        <v>94</v>
      </c>
      <c r="J7" s="24" t="s">
        <v>95</v>
      </c>
      <c r="K7" s="24" t="s">
        <v>96</v>
      </c>
      <c r="L7" s="24" t="s">
        <v>97</v>
      </c>
      <c r="M7" s="24" t="s">
        <v>98</v>
      </c>
      <c r="N7" s="25" t="s">
        <v>99</v>
      </c>
      <c r="O7" s="25">
        <v>86.05</v>
      </c>
      <c r="P7" s="25">
        <v>85.83</v>
      </c>
      <c r="Q7" s="25">
        <v>3850</v>
      </c>
      <c r="R7" s="25">
        <v>16489</v>
      </c>
      <c r="S7" s="25">
        <v>72.760000000000005</v>
      </c>
      <c r="T7" s="25">
        <v>226.62</v>
      </c>
      <c r="U7" s="25">
        <v>14205</v>
      </c>
      <c r="V7" s="25">
        <v>37.24</v>
      </c>
      <c r="W7" s="25">
        <v>381.44</v>
      </c>
      <c r="X7" s="25">
        <v>101.97</v>
      </c>
      <c r="Y7" s="25">
        <v>106.28</v>
      </c>
      <c r="Z7" s="25">
        <v>112.32</v>
      </c>
      <c r="AA7" s="25">
        <v>110.01</v>
      </c>
      <c r="AB7" s="25">
        <v>101.29</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88.17</v>
      </c>
      <c r="AU7" s="25">
        <v>86.06</v>
      </c>
      <c r="AV7" s="25">
        <v>79.92</v>
      </c>
      <c r="AW7" s="25">
        <v>82.96</v>
      </c>
      <c r="AX7" s="25">
        <v>110.71</v>
      </c>
      <c r="AY7" s="25">
        <v>359.7</v>
      </c>
      <c r="AZ7" s="25">
        <v>362.93</v>
      </c>
      <c r="BA7" s="25">
        <v>371.81</v>
      </c>
      <c r="BB7" s="25">
        <v>384.23</v>
      </c>
      <c r="BC7" s="25">
        <v>364.3</v>
      </c>
      <c r="BD7" s="25">
        <v>252.29</v>
      </c>
      <c r="BE7" s="25">
        <v>180.18</v>
      </c>
      <c r="BF7" s="25">
        <v>143.19999999999999</v>
      </c>
      <c r="BG7" s="25">
        <v>100.1</v>
      </c>
      <c r="BH7" s="25">
        <v>59.24</v>
      </c>
      <c r="BI7" s="25">
        <v>27.17</v>
      </c>
      <c r="BJ7" s="25">
        <v>447.01</v>
      </c>
      <c r="BK7" s="25">
        <v>439.05</v>
      </c>
      <c r="BL7" s="25">
        <v>465.85</v>
      </c>
      <c r="BM7" s="25">
        <v>439.43</v>
      </c>
      <c r="BN7" s="25">
        <v>438.41</v>
      </c>
      <c r="BO7" s="25">
        <v>268.07</v>
      </c>
      <c r="BP7" s="25">
        <v>96.21</v>
      </c>
      <c r="BQ7" s="25">
        <v>103.6</v>
      </c>
      <c r="BR7" s="25">
        <v>111.63</v>
      </c>
      <c r="BS7" s="25">
        <v>112.33</v>
      </c>
      <c r="BT7" s="25">
        <v>100.72</v>
      </c>
      <c r="BU7" s="25">
        <v>95.81</v>
      </c>
      <c r="BV7" s="25">
        <v>95.26</v>
      </c>
      <c r="BW7" s="25">
        <v>92.39</v>
      </c>
      <c r="BX7" s="25">
        <v>94.41</v>
      </c>
      <c r="BY7" s="25">
        <v>90.96</v>
      </c>
      <c r="BZ7" s="25">
        <v>97.47</v>
      </c>
      <c r="CA7" s="25">
        <v>221.51</v>
      </c>
      <c r="CB7" s="25">
        <v>204.71</v>
      </c>
      <c r="CC7" s="25">
        <v>189.32</v>
      </c>
      <c r="CD7" s="25">
        <v>188.58</v>
      </c>
      <c r="CE7" s="25">
        <v>209.23</v>
      </c>
      <c r="CF7" s="25">
        <v>189.58</v>
      </c>
      <c r="CG7" s="25">
        <v>192.82</v>
      </c>
      <c r="CH7" s="25">
        <v>192.98</v>
      </c>
      <c r="CI7" s="25">
        <v>192.13</v>
      </c>
      <c r="CJ7" s="25">
        <v>197.04</v>
      </c>
      <c r="CK7" s="25">
        <v>174.75</v>
      </c>
      <c r="CL7" s="25">
        <v>53.48</v>
      </c>
      <c r="CM7" s="25">
        <v>50.25</v>
      </c>
      <c r="CN7" s="25">
        <v>52.17</v>
      </c>
      <c r="CO7" s="25">
        <v>53.27</v>
      </c>
      <c r="CP7" s="25">
        <v>52.57</v>
      </c>
      <c r="CQ7" s="25">
        <v>55.22</v>
      </c>
      <c r="CR7" s="25">
        <v>54.05</v>
      </c>
      <c r="CS7" s="25">
        <v>54.43</v>
      </c>
      <c r="CT7" s="25">
        <v>53.87</v>
      </c>
      <c r="CU7" s="25">
        <v>54.49</v>
      </c>
      <c r="CV7" s="25">
        <v>59.97</v>
      </c>
      <c r="CW7" s="25">
        <v>84.24</v>
      </c>
      <c r="CX7" s="25">
        <v>87.31</v>
      </c>
      <c r="CY7" s="25">
        <v>84.47</v>
      </c>
      <c r="CZ7" s="25">
        <v>84.6</v>
      </c>
      <c r="DA7" s="25">
        <v>84.29</v>
      </c>
      <c r="DB7" s="25">
        <v>80.930000000000007</v>
      </c>
      <c r="DC7" s="25">
        <v>80.510000000000005</v>
      </c>
      <c r="DD7" s="25">
        <v>79.44</v>
      </c>
      <c r="DE7" s="25">
        <v>79.489999999999995</v>
      </c>
      <c r="DF7" s="25">
        <v>78.8</v>
      </c>
      <c r="DG7" s="25">
        <v>89.76</v>
      </c>
      <c r="DH7" s="25">
        <v>56.29</v>
      </c>
      <c r="DI7" s="25">
        <v>57.44</v>
      </c>
      <c r="DJ7" s="25">
        <v>58.93</v>
      </c>
      <c r="DK7" s="25">
        <v>60.43</v>
      </c>
      <c r="DL7" s="25">
        <v>61.99</v>
      </c>
      <c r="DM7" s="25">
        <v>47.97</v>
      </c>
      <c r="DN7" s="25">
        <v>49.12</v>
      </c>
      <c r="DO7" s="25">
        <v>49.39</v>
      </c>
      <c r="DP7" s="25">
        <v>50.75</v>
      </c>
      <c r="DQ7" s="25">
        <v>51.72</v>
      </c>
      <c r="DR7" s="25">
        <v>51.51</v>
      </c>
      <c r="DS7" s="25">
        <v>3.06</v>
      </c>
      <c r="DT7" s="25">
        <v>3.06</v>
      </c>
      <c r="DU7" s="25">
        <v>6.58</v>
      </c>
      <c r="DV7" s="25">
        <v>6.46</v>
      </c>
      <c r="DW7" s="25">
        <v>6.42</v>
      </c>
      <c r="DX7" s="25">
        <v>15.33</v>
      </c>
      <c r="DY7" s="25">
        <v>16.760000000000002</v>
      </c>
      <c r="DZ7" s="25">
        <v>18.57</v>
      </c>
      <c r="EA7" s="25">
        <v>21.14</v>
      </c>
      <c r="EB7" s="25">
        <v>22.12</v>
      </c>
      <c r="EC7" s="25">
        <v>23.75</v>
      </c>
      <c r="ED7" s="25">
        <v>0</v>
      </c>
      <c r="EE7" s="25">
        <v>0.26</v>
      </c>
      <c r="EF7" s="25">
        <v>1.47</v>
      </c>
      <c r="EG7" s="25">
        <v>0.1</v>
      </c>
      <c r="EH7" s="25">
        <v>0.03</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2024-02-07T03:02:35Z</cp:lastPrinted>
  <dcterms:created xsi:type="dcterms:W3CDTF">2023-12-05T00:49:48Z</dcterms:created>
  <dcterms:modified xsi:type="dcterms:W3CDTF">2024-02-07T04:05:25Z</dcterms:modified>
  <cp:category/>
</cp:coreProperties>
</file>