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hisei110\Desktop\【経営比較分析表】2022_075051_47_1718\"/>
    </mc:Choice>
  </mc:AlternateContent>
  <workbookProtection workbookAlgorithmName="SHA-512" workbookHashValue="l74aLWXxodTAUDvAxh22AVTQnfNUdv8FcUsCJ28U7f+L8ZOQqVGJih2wugCs6XuJsh7nJz7v2aHwhaNnLqn73w==" workbookSaltValue="AaIC6Yp7EwgLFwUNMhGv5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P10" i="4"/>
  <c r="I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<sst xmlns="http://schemas.openxmlformats.org/spreadsheetml/2006/main" count="233" uniqueCount="119">
  <si>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</si>
  <si>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</si>
  <si>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</si>
  <si>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</si>
  <si>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</si>
  <si>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</si>
  <si>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</si>
  <si>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</si>
  <si>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</si>
  <si>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</si>
  <si>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</si>
  <si>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</si>
  <si>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</si>
  <si>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</si>
  <si>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</si>
  <si>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</si>
  <si>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</si>
  <si>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</si>
  <si>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</si>
  <si>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</si>
  <si>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</si>
  <si>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</si>
  <si>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</si>
  <si>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</si>
  <si>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</si>
  <si>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</si>
  <si>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</si>
  <si>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</si>
  <si>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</si>
  <si>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</si>
  <si>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</si>
  <si>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</si>
  <si>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</si>
  <si>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</si>
  <si>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</si>
  <si>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</si>
  <si>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</si>
  <si>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</si>
  <si>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</si>
  <si>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</si>
  <si>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</si>
  <si>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</si>
  <si>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</si>
  <si>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</si>
  <si>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</si>
  <si>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</si>
  <si>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</si>
  <si>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</si>
  <si>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</si>
  <si>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</si>
  <si>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</si>
  <si>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</si>
  <si>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</si>
  <si>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</si>
  <si>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</si>
  <si>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</si>
  <si>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</si>
  <si>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</si>
  <si>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</si>
  <si>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</si>
  <si>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</si>
  <si>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</si>
  <si>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</si>
  <si>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</si>
  <si>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</si>
  <si>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</si>
  <si>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</si>
  <si>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</si>
  <si>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</si>
  <si>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</si>
  <si>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</si>
  <si>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</si>
  <si>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</si>
  <si>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</si>
  <si>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</si>
  <si>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</si>
  <si>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</si>
  <si>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</si>
  <si>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</si>
  <si>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</si>
  <si>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</si>
  <si>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</si>
  <si>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</si>
  <si>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</si>
  <si>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</si>
  <si>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</si>
  <si>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</si>
  <si>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</si>
  <si>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</si>
  <si>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</si>
  <si>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</si>
  <si>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</si>
  <si>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</si>
  <si>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</si>
  <si>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</si>
  <si>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</si>
  <si>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古殿町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</si>
  <si>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</si>
  <si>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</si>
  <si>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</si>
  <si>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</si>
  <si>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</si>
  <si>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</si>
  <si>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</si>
  <si>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</si>
  <si>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</si>
  <si>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</si>
  <si>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</si>
  <si>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</si>
  <si>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</si>
  <si>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</si>
  <si>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</si>
  <si>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</si>
  <si>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</si>
  <si>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</si>
  <si>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</si>
  <si>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管路の更新率について、設置年との兼ね合いで年度によりばらつきがある。より安定的な事業経営を行うため、管路全体の老朽化を把握し、全体の修繕計画を作成する等の対策をとることで、年度間の更新修繕費の差を抑える必要がある。</t>
    <phoneticPr fontId="4"/>
  </si>
  <si>
    <t>　今後は過疎化や少子高齢化に伴う人口減少により、現在の同程度の運営コストに対し収益の低下が予測される。そのような実情に応じ、費用相対効果を検討しながら適切な施設設備への投資を行っていく必要がある。
　さらに、施設稼働コストを確実な収益に結び付けるために、今後も継続的な給水エリアを網羅した調査による漏水箇所の発見および特定を行い町管理部においては早急な修繕、個人管理部での漏水の疑いを発見した場合には通知により修繕を促し有収率を向上させたい。</t>
    <rPh sb="1" eb="3">
      <t>コンゴ</t>
    </rPh>
    <rPh sb="214" eb="216">
      <t>コウジョウ</t>
    </rPh>
    <phoneticPr fontId="4"/>
  </si>
  <si>
    <t xml:space="preserve">　施設利用率は全国平均、類似団体平均を上回っているが有収率は平均を下回っている。漏水修繕への早急な対応等により有収率の向上を目指す。
　収益的収支比率は全国平均、類似団体平均を上回っているが、一般会計繰入金に依存している。また給水原価が類似団体と比較し安価に設定されているので、実情に応じた適切な料金設定について検討する必要があると考える。
</t>
    <rPh sb="1" eb="3">
      <t>シセツ</t>
    </rPh>
    <rPh sb="3" eb="5">
      <t>リヨウ</t>
    </rPh>
    <rPh sb="5" eb="6">
      <t>リツ</t>
    </rPh>
    <rPh sb="7" eb="11">
      <t>ゼンコクヘイキン</t>
    </rPh>
    <rPh sb="12" eb="18">
      <t>ルイジダンタイヘイキン</t>
    </rPh>
    <rPh sb="19" eb="21">
      <t>ウワマワ</t>
    </rPh>
    <rPh sb="26" eb="29">
      <t>ユウシュウリツ</t>
    </rPh>
    <rPh sb="30" eb="32">
      <t>ヘイキン</t>
    </rPh>
    <rPh sb="33" eb="35">
      <t>シタマワ</t>
    </rPh>
    <rPh sb="40" eb="42">
      <t>ロウスイ</t>
    </rPh>
    <rPh sb="42" eb="44">
      <t>シュウゼン</t>
    </rPh>
    <rPh sb="46" eb="48">
      <t>ソウキュウ</t>
    </rPh>
    <rPh sb="49" eb="52">
      <t>タイオウトウ</t>
    </rPh>
    <rPh sb="55" eb="58">
      <t>ユウシュウリツ</t>
    </rPh>
    <rPh sb="59" eb="61">
      <t>コウジョウ</t>
    </rPh>
    <rPh sb="62" eb="64">
      <t>メザ</t>
    </rPh>
    <rPh sb="68" eb="75">
      <t>シュウエキテキシュウシヒリツ</t>
    </rPh>
    <rPh sb="76" eb="80">
      <t>ゼンコクヘイキン</t>
    </rPh>
    <rPh sb="81" eb="87">
      <t>ルイジダンタイヘイキン</t>
    </rPh>
    <rPh sb="88" eb="90">
      <t>ウワマワ</t>
    </rPh>
    <rPh sb="96" eb="102">
      <t>イッパンカイケイクリイレ</t>
    </rPh>
    <rPh sb="102" eb="103">
      <t>キン</t>
    </rPh>
    <rPh sb="104" eb="106">
      <t>イゾン</t>
    </rPh>
    <rPh sb="126" eb="128">
      <t>アンカ</t>
    </rPh>
    <rPh sb="129" eb="131">
      <t>セッテイ</t>
    </rPh>
    <rPh sb="139" eb="141">
      <t>ジツジョウ</t>
    </rPh>
    <rPh sb="142" eb="143">
      <t>オウ</t>
    </rPh>
    <rPh sb="145" eb="147">
      <t>テキセツ</t>
    </rPh>
    <rPh sb="148" eb="152">
      <t>リョウキンセッテイ</t>
    </rPh>
    <rPh sb="156" eb="158">
      <t>ケントウ</t>
    </rPh>
    <rPh sb="160" eb="162">
      <t>ヒツヨウ</t>
    </rPh>
    <rPh sb="166" eb="16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</si>
</sst>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B6-4459-8C03-4AC47EB6BF7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AFB6-4459-8C03-4AC47EB6BF7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72.42</c:v>
                </c:pt>
                <c:pt idx="1">
                  <c:v>71.72</c:v>
                </c:pt>
                <c:pt idx="2">
                  <c:v>77.099999999999994</c:v>
                </c:pt>
                <c:pt idx="3">
                  <c:v>85.97</c:v>
                </c:pt>
                <c:pt idx="4">
                  <c:v>79.959999999999994</c:v>
                </c:pt>
              </c:numCache>
            </c:numRef>
          </c:val>
          <c:extLst>
            <c:ext xmlns:c16="http://schemas.microsoft.com/office/drawing/2014/chart" uri="{C3380CC4-5D6E-409C-BE32-E72D297353CC}">
              <c16:uniqueId val="{00000000-FFD3-46FD-A6C9-1F05DD37764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FFD3-46FD-A6C9-1F05DD37764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78.97</c:v>
                </c:pt>
                <c:pt idx="1">
                  <c:v>78.209999999999994</c:v>
                </c:pt>
                <c:pt idx="2">
                  <c:v>73.66</c:v>
                </c:pt>
                <c:pt idx="3">
                  <c:v>63.74</c:v>
                </c:pt>
                <c:pt idx="4">
                  <c:v>66.86</c:v>
                </c:pt>
              </c:numCache>
            </c:numRef>
          </c:val>
          <c:extLst>
            <c:ext xmlns:c16="http://schemas.microsoft.com/office/drawing/2014/chart" uri="{C3380CC4-5D6E-409C-BE32-E72D297353CC}">
              <c16:uniqueId val="{00000000-BE35-44AB-AEB2-31DACB8F1EE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BE35-44AB-AEB2-31DACB8F1EE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77.67</c:v>
                </c:pt>
                <c:pt idx="1">
                  <c:v>84.61</c:v>
                </c:pt>
                <c:pt idx="2">
                  <c:v>83.54</c:v>
                </c:pt>
                <c:pt idx="3">
                  <c:v>138.91</c:v>
                </c:pt>
                <c:pt idx="4">
                  <c:v>82.98</c:v>
                </c:pt>
              </c:numCache>
            </c:numRef>
          </c:val>
          <c:extLst>
            <c:ext xmlns:c16="http://schemas.microsoft.com/office/drawing/2014/chart" uri="{C3380CC4-5D6E-409C-BE32-E72D297353CC}">
              <c16:uniqueId val="{00000000-046E-48A7-B47C-1CC47182CD3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046E-48A7-B47C-1CC47182CD3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4F-44B3-AF22-ABBC3381887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4F-44B3-AF22-ABBC3381887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6F-4F0B-B19D-D278C2F699C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6F-4F0B-B19D-D278C2F699C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72-4FBB-A0E8-25343943A4D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72-4FBB-A0E8-25343943A4D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12-4CD4-98FE-906D7FC9C39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12-4CD4-98FE-906D7FC9C39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726.18</c:v>
                </c:pt>
                <c:pt idx="1">
                  <c:v>735.5</c:v>
                </c:pt>
                <c:pt idx="2">
                  <c:v>663.24</c:v>
                </c:pt>
                <c:pt idx="3">
                  <c:v>655.30999999999995</c:v>
                </c:pt>
                <c:pt idx="4">
                  <c:v>713.84</c:v>
                </c:pt>
              </c:numCache>
            </c:numRef>
          </c:val>
          <c:extLst>
            <c:ext xmlns:c16="http://schemas.microsoft.com/office/drawing/2014/chart" uri="{C3380CC4-5D6E-409C-BE32-E72D297353CC}">
              <c16:uniqueId val="{00000000-AE08-4F35-B2BA-96CB677679C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AE08-4F35-B2BA-96CB677679C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64.010000000000005</c:v>
                </c:pt>
                <c:pt idx="1">
                  <c:v>72.95</c:v>
                </c:pt>
                <c:pt idx="2">
                  <c:v>77.44</c:v>
                </c:pt>
                <c:pt idx="3">
                  <c:v>85.22</c:v>
                </c:pt>
                <c:pt idx="4">
                  <c:v>77.95</c:v>
                </c:pt>
              </c:numCache>
            </c:numRef>
          </c:val>
          <c:extLst>
            <c:ext xmlns:c16="http://schemas.microsoft.com/office/drawing/2014/chart" uri="{C3380CC4-5D6E-409C-BE32-E72D297353CC}">
              <c16:uniqueId val="{00000000-13C5-4E49-9DEB-E690ABA6309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13C5-4E49-9DEB-E690ABA6309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201.17</c:v>
                </c:pt>
                <c:pt idx="1">
                  <c:v>177.16</c:v>
                </c:pt>
                <c:pt idx="2">
                  <c:v>170.71</c:v>
                </c:pt>
                <c:pt idx="3">
                  <c:v>156.4</c:v>
                </c:pt>
                <c:pt idx="4">
                  <c:v>171.56</c:v>
                </c:pt>
              </c:numCache>
            </c:numRef>
          </c:val>
          <c:extLst>
            <c:ext xmlns:c16="http://schemas.microsoft.com/office/drawing/2014/chart" uri="{C3380CC4-5D6E-409C-BE32-E72D297353CC}">
              <c16:uniqueId val="{00000000-03A8-4B62-B6B5-050F916148F7}"/>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03A8-4B62-B6B5-050F916148F7}"/>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CC23" sqref="CC2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福島県　古殿町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D3</v>
      </c>
      <c r="X8" s="65"/>
      <c r="Y8" s="65"/>
      <c r="Z8" s="65"/>
      <c r="AA8" s="65"/>
      <c r="AB8" s="65"/>
      <c r="AC8" s="65"/>
      <c r="AD8" s="65" t="str">
        <f>データ!$M$6</f>
        <v>非設置</v>
      </c>
      <c r="AE8" s="65"/>
      <c r="AF8" s="65"/>
      <c r="AG8" s="65"/>
      <c r="AH8" s="65"/>
      <c r="AI8" s="65"/>
      <c r="AJ8" s="65"/>
      <c r="AK8" s="2"/>
      <c r="AL8" s="60">
        <f>データ!$R$6</f>
        <v>4774</v>
      </c>
      <c r="AM8" s="60"/>
      <c r="AN8" s="60"/>
      <c r="AO8" s="60"/>
      <c r="AP8" s="60"/>
      <c r="AQ8" s="60"/>
      <c r="AR8" s="60"/>
      <c r="AS8" s="60"/>
      <c r="AT8" s="36">
        <f>データ!$S$6</f>
        <v>163.29</v>
      </c>
      <c r="AU8" s="36"/>
      <c r="AV8" s="36"/>
      <c r="AW8" s="36"/>
      <c r="AX8" s="36"/>
      <c r="AY8" s="36"/>
      <c r="AZ8" s="36"/>
      <c r="BA8" s="36"/>
      <c r="BB8" s="36">
        <f>データ!$T$6</f>
        <v>29.24</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91.58</v>
      </c>
      <c r="Q10" s="36"/>
      <c r="R10" s="36"/>
      <c r="S10" s="36"/>
      <c r="T10" s="36"/>
      <c r="U10" s="36"/>
      <c r="V10" s="36"/>
      <c r="W10" s="60">
        <f>データ!$Q$6</f>
        <v>2200</v>
      </c>
      <c r="X10" s="60"/>
      <c r="Y10" s="60"/>
      <c r="Z10" s="60"/>
      <c r="AA10" s="60"/>
      <c r="AB10" s="60"/>
      <c r="AC10" s="60"/>
      <c r="AD10" s="2"/>
      <c r="AE10" s="2"/>
      <c r="AF10" s="2"/>
      <c r="AG10" s="2"/>
      <c r="AH10" s="2"/>
      <c r="AI10" s="2"/>
      <c r="AJ10" s="2"/>
      <c r="AK10" s="2"/>
      <c r="AL10" s="60">
        <f>データ!$U$6</f>
        <v>4340</v>
      </c>
      <c r="AM10" s="60"/>
      <c r="AN10" s="60"/>
      <c r="AO10" s="60"/>
      <c r="AP10" s="60"/>
      <c r="AQ10" s="60"/>
      <c r="AR10" s="60"/>
      <c r="AS10" s="60"/>
      <c r="AT10" s="36">
        <f>データ!$V$6</f>
        <v>47.7</v>
      </c>
      <c r="AU10" s="36"/>
      <c r="AV10" s="36"/>
      <c r="AW10" s="36"/>
      <c r="AX10" s="36"/>
      <c r="AY10" s="36"/>
      <c r="AZ10" s="36"/>
      <c r="BA10" s="36"/>
      <c r="BB10" s="36">
        <f>データ!$W$6</f>
        <v>90.99</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118</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116</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117</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HjvZz0CJ44BXXeAAHGeMUKO7E4gc2Rwt0C6ADC6W6wxEM3if2Bn0QcHFIGfEDoQFkHnJgbtaKfODu4TZP1sxwQ==" saltValue="pSqX02a89B+Dqx6dmZMyd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75051</v>
      </c>
      <c r="D6" s="20">
        <f t="shared" si="3"/>
        <v>47</v>
      </c>
      <c r="E6" s="20">
        <f t="shared" si="3"/>
        <v>1</v>
      </c>
      <c r="F6" s="20">
        <f t="shared" si="3"/>
        <v>0</v>
      </c>
      <c r="G6" s="20">
        <f t="shared" si="3"/>
        <v>0</v>
      </c>
      <c r="H6" s="20" t="str">
        <f t="shared" si="3"/>
        <v>福島県　古殿町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91.58</v>
      </c>
      <c r="Q6" s="21">
        <f t="shared" si="3"/>
        <v>2200</v>
      </c>
      <c r="R6" s="21">
        <f t="shared" si="3"/>
        <v>4774</v>
      </c>
      <c r="S6" s="21">
        <f t="shared" si="3"/>
        <v>163.29</v>
      </c>
      <c r="T6" s="21">
        <f t="shared" si="3"/>
        <v>29.24</v>
      </c>
      <c r="U6" s="21">
        <f t="shared" si="3"/>
        <v>4340</v>
      </c>
      <c r="V6" s="21">
        <f t="shared" si="3"/>
        <v>47.7</v>
      </c>
      <c r="W6" s="21">
        <f t="shared" si="3"/>
        <v>90.99</v>
      </c>
      <c r="X6" s="22">
        <f>IF(X7="",NA(),X7)</f>
        <v>77.67</v>
      </c>
      <c r="Y6" s="22">
        <f t="shared" ref="Y6:AG6" si="4">IF(Y7="",NA(),Y7)</f>
        <v>84.61</v>
      </c>
      <c r="Z6" s="22">
        <f t="shared" si="4"/>
        <v>83.54</v>
      </c>
      <c r="AA6" s="22">
        <f t="shared" si="4"/>
        <v>138.91</v>
      </c>
      <c r="AB6" s="22">
        <f t="shared" si="4"/>
        <v>82.98</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726.18</v>
      </c>
      <c r="BF6" s="22">
        <f t="shared" ref="BF6:BN6" si="7">IF(BF7="",NA(),BF7)</f>
        <v>735.5</v>
      </c>
      <c r="BG6" s="22">
        <f t="shared" si="7"/>
        <v>663.24</v>
      </c>
      <c r="BH6" s="22">
        <f t="shared" si="7"/>
        <v>655.30999999999995</v>
      </c>
      <c r="BI6" s="22">
        <f t="shared" si="7"/>
        <v>713.84</v>
      </c>
      <c r="BJ6" s="22">
        <f t="shared" si="7"/>
        <v>1007.7</v>
      </c>
      <c r="BK6" s="22">
        <f t="shared" si="7"/>
        <v>1018.52</v>
      </c>
      <c r="BL6" s="22">
        <f t="shared" si="7"/>
        <v>949.61</v>
      </c>
      <c r="BM6" s="22">
        <f t="shared" si="7"/>
        <v>918.84</v>
      </c>
      <c r="BN6" s="22">
        <f t="shared" si="7"/>
        <v>955.49</v>
      </c>
      <c r="BO6" s="21" t="str">
        <f>IF(BO7="","",IF(BO7="-","【-】","【"&amp;SUBSTITUTE(TEXT(BO7,"#,##0.00"),"-","△")&amp;"】"))</f>
        <v>【982.48】</v>
      </c>
      <c r="BP6" s="22">
        <f>IF(BP7="",NA(),BP7)</f>
        <v>64.010000000000005</v>
      </c>
      <c r="BQ6" s="22">
        <f t="shared" ref="BQ6:BY6" si="8">IF(BQ7="",NA(),BQ7)</f>
        <v>72.95</v>
      </c>
      <c r="BR6" s="22">
        <f t="shared" si="8"/>
        <v>77.44</v>
      </c>
      <c r="BS6" s="22">
        <f t="shared" si="8"/>
        <v>85.22</v>
      </c>
      <c r="BT6" s="22">
        <f t="shared" si="8"/>
        <v>77.95</v>
      </c>
      <c r="BU6" s="22">
        <f t="shared" si="8"/>
        <v>59.22</v>
      </c>
      <c r="BV6" s="22">
        <f t="shared" si="8"/>
        <v>58.79</v>
      </c>
      <c r="BW6" s="22">
        <f t="shared" si="8"/>
        <v>58.41</v>
      </c>
      <c r="BX6" s="22">
        <f t="shared" si="8"/>
        <v>58.27</v>
      </c>
      <c r="BY6" s="22">
        <f t="shared" si="8"/>
        <v>55.15</v>
      </c>
      <c r="BZ6" s="21" t="str">
        <f>IF(BZ7="","",IF(BZ7="-","【-】","【"&amp;SUBSTITUTE(TEXT(BZ7,"#,##0.00"),"-","△")&amp;"】"))</f>
        <v>【50.61】</v>
      </c>
      <c r="CA6" s="22">
        <f>IF(CA7="",NA(),CA7)</f>
        <v>201.17</v>
      </c>
      <c r="CB6" s="22">
        <f t="shared" ref="CB6:CJ6" si="9">IF(CB7="",NA(),CB7)</f>
        <v>177.16</v>
      </c>
      <c r="CC6" s="22">
        <f t="shared" si="9"/>
        <v>170.71</v>
      </c>
      <c r="CD6" s="22">
        <f t="shared" si="9"/>
        <v>156.4</v>
      </c>
      <c r="CE6" s="22">
        <f t="shared" si="9"/>
        <v>171.56</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72.42</v>
      </c>
      <c r="CM6" s="22">
        <f t="shared" ref="CM6:CU6" si="10">IF(CM7="",NA(),CM7)</f>
        <v>71.72</v>
      </c>
      <c r="CN6" s="22">
        <f t="shared" si="10"/>
        <v>77.099999999999994</v>
      </c>
      <c r="CO6" s="22">
        <f t="shared" si="10"/>
        <v>85.97</v>
      </c>
      <c r="CP6" s="22">
        <f t="shared" si="10"/>
        <v>79.959999999999994</v>
      </c>
      <c r="CQ6" s="22">
        <f t="shared" si="10"/>
        <v>56.76</v>
      </c>
      <c r="CR6" s="22">
        <f t="shared" si="10"/>
        <v>56.04</v>
      </c>
      <c r="CS6" s="22">
        <f t="shared" si="10"/>
        <v>58.52</v>
      </c>
      <c r="CT6" s="22">
        <f t="shared" si="10"/>
        <v>58.88</v>
      </c>
      <c r="CU6" s="22">
        <f t="shared" si="10"/>
        <v>58.16</v>
      </c>
      <c r="CV6" s="21" t="str">
        <f>IF(CV7="","",IF(CV7="-","【-】","【"&amp;SUBSTITUTE(TEXT(CV7,"#,##0.00"),"-","△")&amp;"】"))</f>
        <v>【56.15】</v>
      </c>
      <c r="CW6" s="22">
        <f>IF(CW7="",NA(),CW7)</f>
        <v>78.97</v>
      </c>
      <c r="CX6" s="22">
        <f t="shared" ref="CX6:DF6" si="11">IF(CX7="",NA(),CX7)</f>
        <v>78.209999999999994</v>
      </c>
      <c r="CY6" s="22">
        <f t="shared" si="11"/>
        <v>73.66</v>
      </c>
      <c r="CZ6" s="22">
        <f t="shared" si="11"/>
        <v>63.74</v>
      </c>
      <c r="DA6" s="22">
        <f t="shared" si="11"/>
        <v>66.86</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75051</v>
      </c>
      <c r="D7" s="24">
        <v>47</v>
      </c>
      <c r="E7" s="24">
        <v>1</v>
      </c>
      <c r="F7" s="24">
        <v>0</v>
      </c>
      <c r="G7" s="24">
        <v>0</v>
      </c>
      <c r="H7" s="24" t="s">
        <v>96</v>
      </c>
      <c r="I7" s="24" t="s">
        <v>97</v>
      </c>
      <c r="J7" s="24" t="s">
        <v>98</v>
      </c>
      <c r="K7" s="24" t="s">
        <v>99</v>
      </c>
      <c r="L7" s="24" t="s">
        <v>100</v>
      </c>
      <c r="M7" s="24" t="s">
        <v>101</v>
      </c>
      <c r="N7" s="25" t="s">
        <v>102</v>
      </c>
      <c r="O7" s="25" t="s">
        <v>103</v>
      </c>
      <c r="P7" s="25">
        <v>91.58</v>
      </c>
      <c r="Q7" s="25">
        <v>2200</v>
      </c>
      <c r="R7" s="25">
        <v>4774</v>
      </c>
      <c r="S7" s="25">
        <v>163.29</v>
      </c>
      <c r="T7" s="25">
        <v>29.24</v>
      </c>
      <c r="U7" s="25">
        <v>4340</v>
      </c>
      <c r="V7" s="25">
        <v>47.7</v>
      </c>
      <c r="W7" s="25">
        <v>90.99</v>
      </c>
      <c r="X7" s="25">
        <v>77.67</v>
      </c>
      <c r="Y7" s="25">
        <v>84.61</v>
      </c>
      <c r="Z7" s="25">
        <v>83.54</v>
      </c>
      <c r="AA7" s="25">
        <v>138.91</v>
      </c>
      <c r="AB7" s="25">
        <v>82.98</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726.18</v>
      </c>
      <c r="BF7" s="25">
        <v>735.5</v>
      </c>
      <c r="BG7" s="25">
        <v>663.24</v>
      </c>
      <c r="BH7" s="25">
        <v>655.30999999999995</v>
      </c>
      <c r="BI7" s="25">
        <v>713.84</v>
      </c>
      <c r="BJ7" s="25">
        <v>1007.7</v>
      </c>
      <c r="BK7" s="25">
        <v>1018.52</v>
      </c>
      <c r="BL7" s="25">
        <v>949.61</v>
      </c>
      <c r="BM7" s="25">
        <v>918.84</v>
      </c>
      <c r="BN7" s="25">
        <v>955.49</v>
      </c>
      <c r="BO7" s="25">
        <v>982.48</v>
      </c>
      <c r="BP7" s="25">
        <v>64.010000000000005</v>
      </c>
      <c r="BQ7" s="25">
        <v>72.95</v>
      </c>
      <c r="BR7" s="25">
        <v>77.44</v>
      </c>
      <c r="BS7" s="25">
        <v>85.22</v>
      </c>
      <c r="BT7" s="25">
        <v>77.95</v>
      </c>
      <c r="BU7" s="25">
        <v>59.22</v>
      </c>
      <c r="BV7" s="25">
        <v>58.79</v>
      </c>
      <c r="BW7" s="25">
        <v>58.41</v>
      </c>
      <c r="BX7" s="25">
        <v>58.27</v>
      </c>
      <c r="BY7" s="25">
        <v>55.15</v>
      </c>
      <c r="BZ7" s="25">
        <v>50.61</v>
      </c>
      <c r="CA7" s="25">
        <v>201.17</v>
      </c>
      <c r="CB7" s="25">
        <v>177.16</v>
      </c>
      <c r="CC7" s="25">
        <v>170.71</v>
      </c>
      <c r="CD7" s="25">
        <v>156.4</v>
      </c>
      <c r="CE7" s="25">
        <v>171.56</v>
      </c>
      <c r="CF7" s="25">
        <v>292.89999999999998</v>
      </c>
      <c r="CG7" s="25">
        <v>298.25</v>
      </c>
      <c r="CH7" s="25">
        <v>303.27999999999997</v>
      </c>
      <c r="CI7" s="25">
        <v>303.81</v>
      </c>
      <c r="CJ7" s="25">
        <v>310.26</v>
      </c>
      <c r="CK7" s="25">
        <v>320.83</v>
      </c>
      <c r="CL7" s="25">
        <v>72.42</v>
      </c>
      <c r="CM7" s="25">
        <v>71.72</v>
      </c>
      <c r="CN7" s="25">
        <v>77.099999999999994</v>
      </c>
      <c r="CO7" s="25">
        <v>85.97</v>
      </c>
      <c r="CP7" s="25">
        <v>79.959999999999994</v>
      </c>
      <c r="CQ7" s="25">
        <v>56.76</v>
      </c>
      <c r="CR7" s="25">
        <v>56.04</v>
      </c>
      <c r="CS7" s="25">
        <v>58.52</v>
      </c>
      <c r="CT7" s="25">
        <v>58.88</v>
      </c>
      <c r="CU7" s="25">
        <v>58.16</v>
      </c>
      <c r="CV7" s="25">
        <v>56.15</v>
      </c>
      <c r="CW7" s="25">
        <v>78.97</v>
      </c>
      <c r="CX7" s="25">
        <v>78.209999999999994</v>
      </c>
      <c r="CY7" s="25">
        <v>73.66</v>
      </c>
      <c r="CZ7" s="25">
        <v>63.74</v>
      </c>
      <c r="DA7" s="25">
        <v>66.86</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113</v>
      </c>
      <c r="E13" t="s">
        <v>114</v>
      </c>
      <c r="F13" t="s">
        <v>113</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2023-12-05T01:05:12Z</dcterms:created>
  <dcterms:modified xsi:type="dcterms:W3CDTF">2024-01-24T06:51:29Z</dcterms:modified>
  <cp:category/>
</cp:coreProperties>
</file>