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uck12\共有データ\地域整備課共有\〇廣川kouzenn\"/>
    </mc:Choice>
  </mc:AlternateContent>
  <xr:revisionPtr revIDLastSave="0" documentId="13_ncr:1_{E77EC613-24CE-4AE5-840F-AF2C8A50C124}" xr6:coauthVersionLast="47" xr6:coauthVersionMax="47" xr10:uidLastSave="{00000000-0000-0000-0000-000000000000}"/>
  <workbookProtection workbookAlgorithmName="SHA-512" workbookHashValue="Sl/wLHWmanw3aQI/2u8S577txBPnFVnqY440Om/ZIGxdaq3llvWdCxxa4t/WrdYuwLWlGXYOF+1mtJdUgsWt4w==" workbookSaltValue="3u14W6XxKCR/oM9l8EBBqA==" workbookSpinCount="100000" lockStructure="1"/>
  <bookViews>
    <workbookView xWindow="-109" yWindow="-109" windowWidth="26301" windowHeight="14169"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H85" i="4"/>
  <c r="G85" i="4"/>
  <c r="F85" i="4"/>
  <c r="E85" i="4"/>
  <c r="BB10" i="4"/>
  <c r="AT10" i="4"/>
  <c r="AL10" i="4"/>
  <c r="W10" i="4"/>
  <c r="AT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<sst xmlns="http://schemas.openxmlformats.org/spreadsheetml/2006/main" count="228" uniqueCount="115">
  <si>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</si>
  <si>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</si>
  <si>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</si>
  <si>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</si>
  <si>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</si>
  <si>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</si>
  <si>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</si>
  <si>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</si>
  <si>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</si>
  <si>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</si>
  <si>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</si>
  <si>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</si>
  <si>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</si>
  <si>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</si>
  <si>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</si>
  <si>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</si>
  <si>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</si>
  <si>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</si>
  <si>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</si>
  <si>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</si>
  <si>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</si>
  <si>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</si>
  <si>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</si>
  <si>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</si>
  <si>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</si>
  <si>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</si>
  <si>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</si>
  <si>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</si>
  <si>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</si>
  <si>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</si>
  <si>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</si>
  <si>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</si>
  <si>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</si>
  <si>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</si>
  <si>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</si>
  <si>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</si>
  <si>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</si>
  <si>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</si>
  <si>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</si>
  <si>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</si>
  <si>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</si>
  <si>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</si>
  <si>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</si>
  <si>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</si>
  <si>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</si>
  <si>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</si>
  <si>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</si>
  <si>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</si>
  <si>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</si>
  <si>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</si>
  <si>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</si>
  <si>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</si>
  <si>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</si>
  <si>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</si>
  <si>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</si>
  <si>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</si>
  <si>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</si>
  <si>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</si>
  <si>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</si>
  <si>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</si>
  <si>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</si>
  <si>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</si>
  <si>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</si>
  <si>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</si>
  <si>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</si>
  <si>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</si>
  <si>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</si>
  <si>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</si>
  <si>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</si>
  <si>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</si>
  <si>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</si>
  <si>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</si>
  <si>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</si>
  <si>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</si>
  <si>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</si>
  <si>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</si>
  <si>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</si>
  <si>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</si>
  <si>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</si>
  <si>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</si>
  <si>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</si>
  <si>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</si>
  <si>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</si>
  <si>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</si>
  <si>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</si>
  <si>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</si>
  <si>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</si>
  <si>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</si>
  <si>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</si>
  <si>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</si>
  <si>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</si>
  <si>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</si>
  <si>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</si>
  <si>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玉川村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</si>
  <si>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</si>
  <si>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</si>
  <si>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</si>
  <si>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</si>
  <si>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</si>
  <si>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</si>
  <si>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</si>
  <si>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</si>
  <si>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</si>
  <si>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</si>
  <si>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</si>
  <si>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</si>
  <si>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</si>
  <si>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</si>
  <si>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</si>
  <si>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</si>
  <si>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</si>
  <si>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</si>
  <si>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有形固定資産減価償却率及び管路経年化率はともに、類似団体平均値を下回っている。今後も継続して老朽化対策を行っていきたい。
　管路更新率については、年度ごとに変動しているため、計画的な管路更新を行っていきたい。</t>
    <rPh sb="1" eb="7">
      <t>ユウケイコテイシサン</t>
    </rPh>
    <rPh sb="7" eb="11">
      <t>ゲンカショウキャク</t>
    </rPh>
    <rPh sb="11" eb="12">
      <t>リツ</t>
    </rPh>
    <rPh sb="12" eb="13">
      <t>オヨ</t>
    </rPh>
    <rPh sb="14" eb="16">
      <t>カンロ</t>
    </rPh>
    <rPh sb="16" eb="19">
      <t>ケイネンカ</t>
    </rPh>
    <rPh sb="19" eb="20">
      <t>リツ</t>
    </rPh>
    <rPh sb="25" eb="27">
      <t>ルイジ</t>
    </rPh>
    <rPh sb="27" eb="29">
      <t>ダンタイ</t>
    </rPh>
    <rPh sb="29" eb="32">
      <t>ヘイキンチ</t>
    </rPh>
    <rPh sb="33" eb="35">
      <t>シタマワ</t>
    </rPh>
    <rPh sb="40" eb="42">
      <t>コンゴ</t>
    </rPh>
    <rPh sb="43" eb="45">
      <t>ケイゾク</t>
    </rPh>
    <rPh sb="47" eb="50">
      <t>ロウキュウカ</t>
    </rPh>
    <rPh sb="50" eb="52">
      <t>タイサク</t>
    </rPh>
    <rPh sb="53" eb="54">
      <t>オコナ</t>
    </rPh>
    <rPh sb="63" eb="67">
      <t>カンロコウシン</t>
    </rPh>
    <rPh sb="67" eb="68">
      <t>リツ</t>
    </rPh>
    <rPh sb="74" eb="76">
      <t>ネンド</t>
    </rPh>
    <rPh sb="79" eb="81">
      <t>ヘンドウ</t>
    </rPh>
    <rPh sb="88" eb="91">
      <t>ケイカクテキ</t>
    </rPh>
    <rPh sb="92" eb="94">
      <t>カンロ</t>
    </rPh>
    <rPh sb="94" eb="96">
      <t>コウシン</t>
    </rPh>
    <rPh sb="97" eb="98">
      <t>オコナ</t>
    </rPh>
    <phoneticPr fontId="4"/>
  </si>
  <si>
    <t>　経常収支比率が100％を超えてはいるものの、料金回収率は依然として50％を下回っており、一般会計に頼った経営となっている。
　給水原価については、年々増加傾向で供給単価との開きが大きくなっている。経営の健全化を確保するためにも料金の値上げが必要と考えられる。
　企業債の残高については、昨年度と同様に配水管路更新等の建設投資が増えたことにより増加している。今後も同様の要因により残高は増加していく見込みである。
　有収率は類似団体平均値を上回っているものの、年度ごとに低下している。漏水の早期発見、修繕に努め、有収率の向上を図りたい。</t>
    <rPh sb="5" eb="7">
      <t>ヒリツ</t>
    </rPh>
    <rPh sb="13" eb="14">
      <t>コ</t>
    </rPh>
    <rPh sb="23" eb="25">
      <t>リョウキン</t>
    </rPh>
    <rPh sb="25" eb="27">
      <t>カイシュウ</t>
    </rPh>
    <rPh sb="27" eb="28">
      <t>リツ</t>
    </rPh>
    <rPh sb="29" eb="31">
      <t>イゼン</t>
    </rPh>
    <rPh sb="38" eb="40">
      <t>シタマワ</t>
    </rPh>
    <rPh sb="45" eb="49">
      <t>イッパンカイケイ</t>
    </rPh>
    <rPh sb="50" eb="51">
      <t>タヨ</t>
    </rPh>
    <rPh sb="53" eb="55">
      <t>ケイエイ</t>
    </rPh>
    <rPh sb="64" eb="66">
      <t>キュウスイ</t>
    </rPh>
    <rPh sb="66" eb="68">
      <t>ゲンカ</t>
    </rPh>
    <rPh sb="74" eb="76">
      <t>ネンネン</t>
    </rPh>
    <rPh sb="76" eb="78">
      <t>ゾウカ</t>
    </rPh>
    <rPh sb="78" eb="80">
      <t>ケイコウ</t>
    </rPh>
    <rPh sb="81" eb="83">
      <t>キョウキュウ</t>
    </rPh>
    <rPh sb="83" eb="85">
      <t>タンカ</t>
    </rPh>
    <rPh sb="87" eb="88">
      <t>ヒラ</t>
    </rPh>
    <rPh sb="90" eb="91">
      <t>オオ</t>
    </rPh>
    <rPh sb="99" eb="101">
      <t>ケイエイ</t>
    </rPh>
    <rPh sb="102" eb="105">
      <t>ケンゼンカ</t>
    </rPh>
    <rPh sb="106" eb="108">
      <t>カクホ</t>
    </rPh>
    <rPh sb="114" eb="116">
      <t>リョウキン</t>
    </rPh>
    <rPh sb="117" eb="119">
      <t>ネア</t>
    </rPh>
    <rPh sb="121" eb="123">
      <t>ヒツヨウ</t>
    </rPh>
    <rPh sb="124" eb="125">
      <t>カンガ</t>
    </rPh>
    <rPh sb="132" eb="135">
      <t>キギョウサイ</t>
    </rPh>
    <rPh sb="136" eb="138">
      <t>ザンダカ</t>
    </rPh>
    <rPh sb="144" eb="147">
      <t>サクネンド</t>
    </rPh>
    <rPh sb="148" eb="150">
      <t>ドウヨウ</t>
    </rPh>
    <rPh sb="151" eb="155">
      <t>ハイスイカンロ</t>
    </rPh>
    <rPh sb="179" eb="181">
      <t>コンゴ</t>
    </rPh>
    <rPh sb="182" eb="184">
      <t>ドウヨウ</t>
    </rPh>
    <rPh sb="185" eb="187">
      <t>ヨウイン</t>
    </rPh>
    <rPh sb="190" eb="192">
      <t>ザンダカ</t>
    </rPh>
    <rPh sb="193" eb="195">
      <t>ゾウカ</t>
    </rPh>
    <rPh sb="199" eb="201">
      <t>ミコ</t>
    </rPh>
    <rPh sb="208" eb="211">
      <t>ユウシュウリツ</t>
    </rPh>
    <rPh sb="212" eb="214">
      <t>ルイジ</t>
    </rPh>
    <rPh sb="214" eb="216">
      <t>ダンタイ</t>
    </rPh>
    <rPh sb="216" eb="219">
      <t>ヘイキンチ</t>
    </rPh>
    <rPh sb="220" eb="222">
      <t>ウワマワ</t>
    </rPh>
    <rPh sb="230" eb="232">
      <t>ネンド</t>
    </rPh>
    <rPh sb="235" eb="237">
      <t>テイカ</t>
    </rPh>
    <rPh sb="242" eb="244">
      <t>ロウスイ</t>
    </rPh>
    <rPh sb="245" eb="249">
      <t>ソウキハッケン</t>
    </rPh>
    <rPh sb="250" eb="252">
      <t>シュウゼン</t>
    </rPh>
    <rPh sb="253" eb="254">
      <t>ツト</t>
    </rPh>
    <rPh sb="256" eb="259">
      <t>ユウシュウリツ</t>
    </rPh>
    <rPh sb="260" eb="262">
      <t>コウジョウ</t>
    </rPh>
    <rPh sb="263" eb="264">
      <t>ハカ</t>
    </rPh>
    <phoneticPr fontId="4"/>
  </si>
  <si>
    <t>今後、健全な経営を実現していくための課題は料金回収率の低さである。そこを改善していくためには既存料金の値上げと経費の削減が必要である。
　近年の人口減少を鑑みると、更なる収入の減少が見込まれることから、水道施設や水源などの統廃合の検討も視野に入れていく必要がある。</t>
    <rPh sb="0" eb="2">
      <t>コンゴ</t>
    </rPh>
    <rPh sb="3" eb="5">
      <t>ケンゼン</t>
    </rPh>
    <rPh sb="6" eb="8">
      <t>ケイエイ</t>
    </rPh>
    <rPh sb="9" eb="11">
      <t>ジツゲン</t>
    </rPh>
    <rPh sb="18" eb="20">
      <t>カダイ</t>
    </rPh>
    <rPh sb="21" eb="26">
      <t>リョウキンカイシュウリツ</t>
    </rPh>
    <rPh sb="27" eb="28">
      <t>ヒク</t>
    </rPh>
    <rPh sb="36" eb="38">
      <t>カイゼン</t>
    </rPh>
    <rPh sb="46" eb="48">
      <t>キゾン</t>
    </rPh>
    <rPh sb="48" eb="50">
      <t>リョウキン</t>
    </rPh>
    <rPh sb="51" eb="53">
      <t>ネア</t>
    </rPh>
    <rPh sb="55" eb="57">
      <t>ケイヒ</t>
    </rPh>
    <rPh sb="58" eb="60">
      <t>サクゲン</t>
    </rPh>
    <rPh sb="61" eb="63">
      <t>ヒツヨウ</t>
    </rPh>
    <rPh sb="69" eb="71">
      <t>キンネン</t>
    </rPh>
    <rPh sb="72" eb="74">
      <t>ジンコウ</t>
    </rPh>
    <rPh sb="74" eb="76">
      <t>ゲンショウ</t>
    </rPh>
    <rPh sb="77" eb="78">
      <t>カンガ</t>
    </rPh>
    <rPh sb="82" eb="83">
      <t>サラ</t>
    </rPh>
    <rPh sb="85" eb="87">
      <t>シュウニュウ</t>
    </rPh>
    <rPh sb="88" eb="90">
      <t>ゲンショウ</t>
    </rPh>
    <rPh sb="91" eb="93">
      <t>ミコ</t>
    </rPh>
    <rPh sb="101" eb="103">
      <t>スイドウ</t>
    </rPh>
    <rPh sb="103" eb="105">
      <t>シセツ</t>
    </rPh>
    <rPh sb="106" eb="108">
      <t>スイゲン</t>
    </rPh>
    <rPh sb="111" eb="114">
      <t>トウハイゴウ</t>
    </rPh>
    <rPh sb="115" eb="117">
      <t>ケントウ</t>
    </rPh>
    <rPh sb="118" eb="120">
      <t>シヤ</t>
    </rPh>
    <rPh sb="121" eb="122">
      <t>イ</t>
    </rPh>
    <rPh sb="126" eb="1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</si>
</sst>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1.48</c:v>
                </c:pt>
                <c:pt idx="1">
                  <c:v>2.72</c:v>
                </c:pt>
                <c:pt idx="2">
                  <c:v>3.1</c:v>
                </c:pt>
                <c:pt idx="3">
                  <c:v>1.7</c:v>
                </c:pt>
                <c:pt idx="4">
                  <c:v>1.58</c:v>
                </c:pt>
              </c:numCache>
            </c:numRef>
          </c:val>
          <c:extLst>
            <c:ext xmlns:c16="http://schemas.microsoft.com/office/drawing/2014/chart" uri="{C3380CC4-5D6E-409C-BE32-E72D297353CC}">
              <c16:uniqueId val="{00000000-3C3C-4765-AAFF-89663E56C1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C3C-4765-AAFF-89663E56C1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63.67</c:v>
                </c:pt>
                <c:pt idx="1">
                  <c:v>63.25</c:v>
                </c:pt>
                <c:pt idx="2">
                  <c:v>63.68</c:v>
                </c:pt>
                <c:pt idx="3">
                  <c:v>63.84</c:v>
                </c:pt>
                <c:pt idx="4">
                  <c:v>63.03</c:v>
                </c:pt>
              </c:numCache>
            </c:numRef>
          </c:val>
          <c:extLst>
            <c:ext xmlns:c16="http://schemas.microsoft.com/office/drawing/2014/chart" uri="{C3380CC4-5D6E-409C-BE32-E72D297353CC}">
              <c16:uniqueId val="{00000000-4ED6-439B-BB80-F285C51070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4ED6-439B-BB80-F285C51070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84.68</c:v>
                </c:pt>
                <c:pt idx="1">
                  <c:v>83.67</c:v>
                </c:pt>
                <c:pt idx="2">
                  <c:v>83.63</c:v>
                </c:pt>
                <c:pt idx="3">
                  <c:v>83.47</c:v>
                </c:pt>
                <c:pt idx="4">
                  <c:v>83.39</c:v>
                </c:pt>
              </c:numCache>
            </c:numRef>
          </c:val>
          <c:extLst>
            <c:ext xmlns:c16="http://schemas.microsoft.com/office/drawing/2014/chart" uri="{C3380CC4-5D6E-409C-BE32-E72D297353CC}">
              <c16:uniqueId val="{00000000-09DB-44AC-8CAE-B236D8F5E2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09DB-44AC-8CAE-B236D8F5E2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103.29</c:v>
                </c:pt>
                <c:pt idx="1">
                  <c:v>100.4</c:v>
                </c:pt>
                <c:pt idx="2">
                  <c:v>101.83</c:v>
                </c:pt>
                <c:pt idx="3">
                  <c:v>102.68</c:v>
                </c:pt>
                <c:pt idx="4">
                  <c:v>103.29</c:v>
                </c:pt>
              </c:numCache>
            </c:numRef>
          </c:val>
          <c:extLst>
            <c:ext xmlns:c16="http://schemas.microsoft.com/office/drawing/2014/chart" uri="{C3380CC4-5D6E-409C-BE32-E72D297353CC}">
              <c16:uniqueId val="{00000000-A84F-474E-86BD-EECC81E50E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A84F-474E-86BD-EECC81E50E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42.2</c:v>
                </c:pt>
                <c:pt idx="1">
                  <c:v>42.29</c:v>
                </c:pt>
                <c:pt idx="2">
                  <c:v>43.22</c:v>
                </c:pt>
                <c:pt idx="3">
                  <c:v>44.15</c:v>
                </c:pt>
                <c:pt idx="4">
                  <c:v>45.41</c:v>
                </c:pt>
              </c:numCache>
            </c:numRef>
          </c:val>
          <c:extLst>
            <c:ext xmlns:c16="http://schemas.microsoft.com/office/drawing/2014/chart" uri="{C3380CC4-5D6E-409C-BE32-E72D297353CC}">
              <c16:uniqueId val="{00000000-E4E2-4F0A-8AF0-B108CAB7FC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E4E2-4F0A-8AF0-B108CAB7FC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0.55000000000000004</c:v>
                </c:pt>
                <c:pt idx="1">
                  <c:v>0.55000000000000004</c:v>
                </c:pt>
                <c:pt idx="2">
                  <c:v>0.55000000000000004</c:v>
                </c:pt>
                <c:pt idx="3">
                  <c:v>0.55000000000000004</c:v>
                </c:pt>
                <c:pt idx="4">
                  <c:v>0.55000000000000004</c:v>
                </c:pt>
              </c:numCache>
            </c:numRef>
          </c:val>
          <c:extLst>
            <c:ext xmlns:c16="http://schemas.microsoft.com/office/drawing/2014/chart" uri="{C3380CC4-5D6E-409C-BE32-E72D297353CC}">
              <c16:uniqueId val="{00000000-E6B0-4C23-A15C-521A7706D4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E6B0-4C23-A15C-521A7706D4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3D-41A4-9ABE-3BF50D3C0E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D83D-41A4-9ABE-3BF50D3C0E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543.86</c:v>
                </c:pt>
                <c:pt idx="1">
                  <c:v>448.25</c:v>
                </c:pt>
                <c:pt idx="2">
                  <c:v>443.89</c:v>
                </c:pt>
                <c:pt idx="3">
                  <c:v>643.37</c:v>
                </c:pt>
                <c:pt idx="4">
                  <c:v>649.88</c:v>
                </c:pt>
              </c:numCache>
            </c:numRef>
          </c:val>
          <c:extLst>
            <c:ext xmlns:c16="http://schemas.microsoft.com/office/drawing/2014/chart" uri="{C3380CC4-5D6E-409C-BE32-E72D297353CC}">
              <c16:uniqueId val="{00000000-B43D-4EF5-A146-9E44BEE729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B43D-4EF5-A146-9E44BEE729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1167.95</c:v>
                </c:pt>
                <c:pt idx="1">
                  <c:v>1223.69</c:v>
                </c:pt>
                <c:pt idx="2">
                  <c:v>1233.02</c:v>
                </c:pt>
                <c:pt idx="3">
                  <c:v>1256.73</c:v>
                </c:pt>
                <c:pt idx="4">
                  <c:v>1404.7</c:v>
                </c:pt>
              </c:numCache>
            </c:numRef>
          </c:val>
          <c:extLst>
            <c:ext xmlns:c16="http://schemas.microsoft.com/office/drawing/2014/chart" uri="{C3380CC4-5D6E-409C-BE32-E72D297353CC}">
              <c16:uniqueId val="{00000000-37C4-4C3D-97CC-2D5712991B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7C4-4C3D-97CC-2D5712991B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53.22</c:v>
                </c:pt>
                <c:pt idx="1">
                  <c:v>49.49</c:v>
                </c:pt>
                <c:pt idx="2">
                  <c:v>47.23</c:v>
                </c:pt>
                <c:pt idx="3">
                  <c:v>46.96</c:v>
                </c:pt>
                <c:pt idx="4">
                  <c:v>46.35</c:v>
                </c:pt>
              </c:numCache>
            </c:numRef>
          </c:val>
          <c:extLst>
            <c:ext xmlns:c16="http://schemas.microsoft.com/office/drawing/2014/chart" uri="{C3380CC4-5D6E-409C-BE32-E72D297353CC}">
              <c16:uniqueId val="{00000000-0AE0-447B-AE0C-AF11F86502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0AE0-447B-AE0C-AF11F86502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354.38</c:v>
                </c:pt>
                <c:pt idx="1">
                  <c:v>380.34</c:v>
                </c:pt>
                <c:pt idx="2">
                  <c:v>399.59</c:v>
                </c:pt>
                <c:pt idx="3">
                  <c:v>402.28</c:v>
                </c:pt>
                <c:pt idx="4">
                  <c:v>408.51</c:v>
                </c:pt>
              </c:numCache>
            </c:numRef>
          </c:val>
          <c:extLst>
            <c:ext xmlns:c16="http://schemas.microsoft.com/office/drawing/2014/chart" uri="{C3380CC4-5D6E-409C-BE32-E72D297353CC}">
              <c16:uniqueId val="{00000000-275E-46B2-9E1E-84C4C159F3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275E-46B2-9E1E-84C4C159F3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66" sqref="BL66:BZ82"/>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6999999999999993"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6999999999999993"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80" t="str">
        <f>データ!H6</f>
        <v>福島県　玉川村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6312</v>
      </c>
      <c r="AM8" s="59"/>
      <c r="AN8" s="59"/>
      <c r="AO8" s="59"/>
      <c r="AP8" s="59"/>
      <c r="AQ8" s="59"/>
      <c r="AR8" s="59"/>
      <c r="AS8" s="59"/>
      <c r="AT8" s="56">
        <f>データ!$S$6</f>
        <v>46.67</v>
      </c>
      <c r="AU8" s="57"/>
      <c r="AV8" s="57"/>
      <c r="AW8" s="57"/>
      <c r="AX8" s="57"/>
      <c r="AY8" s="57"/>
      <c r="AZ8" s="57"/>
      <c r="BA8" s="57"/>
      <c r="BB8" s="46">
        <f>データ!$T$6</f>
        <v>135.25</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 customHeight="1" x14ac:dyDescent="0.15">
      <c r="A10" s="2"/>
      <c r="B10" s="56" t="str">
        <f>データ!$N$6</f>
        <v>-</v>
      </c>
      <c r="C10" s="57"/>
      <c r="D10" s="57"/>
      <c r="E10" s="57"/>
      <c r="F10" s="57"/>
      <c r="G10" s="57"/>
      <c r="H10" s="57"/>
      <c r="I10" s="56">
        <f>データ!$O$6</f>
        <v>60.6</v>
      </c>
      <c r="J10" s="57"/>
      <c r="K10" s="57"/>
      <c r="L10" s="57"/>
      <c r="M10" s="57"/>
      <c r="N10" s="57"/>
      <c r="O10" s="58"/>
      <c r="P10" s="46">
        <f>データ!$P$6</f>
        <v>84.78</v>
      </c>
      <c r="Q10" s="46"/>
      <c r="R10" s="46"/>
      <c r="S10" s="46"/>
      <c r="T10" s="46"/>
      <c r="U10" s="46"/>
      <c r="V10" s="46"/>
      <c r="W10" s="59">
        <f>データ!$Q$6</f>
        <v>3780</v>
      </c>
      <c r="X10" s="59"/>
      <c r="Y10" s="59"/>
      <c r="Z10" s="59"/>
      <c r="AA10" s="59"/>
      <c r="AB10" s="59"/>
      <c r="AC10" s="59"/>
      <c r="AD10" s="2"/>
      <c r="AE10" s="2"/>
      <c r="AF10" s="2"/>
      <c r="AG10" s="2"/>
      <c r="AH10" s="2"/>
      <c r="AI10" s="2"/>
      <c r="AJ10" s="2"/>
      <c r="AK10" s="2"/>
      <c r="AL10" s="59">
        <f>データ!$U$6</f>
        <v>5298</v>
      </c>
      <c r="AM10" s="59"/>
      <c r="AN10" s="59"/>
      <c r="AO10" s="59"/>
      <c r="AP10" s="59"/>
      <c r="AQ10" s="59"/>
      <c r="AR10" s="59"/>
      <c r="AS10" s="59"/>
      <c r="AT10" s="56">
        <f>データ!$V$6</f>
        <v>26.7</v>
      </c>
      <c r="AU10" s="57"/>
      <c r="AV10" s="57"/>
      <c r="AW10" s="57"/>
      <c r="AX10" s="57"/>
      <c r="AY10" s="57"/>
      <c r="AZ10" s="57"/>
      <c r="BA10" s="57"/>
      <c r="BB10" s="46">
        <f>データ!$W$6</f>
        <v>198.43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6"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6"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6"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6"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6"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6"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6"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6"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6"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6"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6"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6"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6"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6"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6"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6"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6"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6"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6"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6"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6"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6"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6"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6"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6"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6"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6"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6"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6"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6"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6"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6"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6"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6"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6"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6"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6"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6"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6"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6"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6"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6"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6"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6"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6"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6"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6"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6"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6"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6"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6"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6"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6"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6"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6"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6"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6"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6"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6"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6"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6"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6"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6"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6"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6"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6"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fiEgmEOjTF3zD+dMSKAOINP0DW2/RRNB/SctCJcQWOefUF6FwPneT+YrlLGTi86FXOBgKX6aufdJ3GaL7UWrw==" saltValue="HwVQy26CNGVnBGX4+2q6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9"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75027</v>
      </c>
      <c r="D6" s="20">
        <f t="shared" si="3"/>
        <v>46</v>
      </c>
      <c r="E6" s="20">
        <f t="shared" si="3"/>
        <v>1</v>
      </c>
      <c r="F6" s="20">
        <f t="shared" si="3"/>
        <v>0</v>
      </c>
      <c r="G6" s="20">
        <f t="shared" si="3"/>
        <v>1</v>
      </c>
      <c r="H6" s="20" t="str">
        <f t="shared" si="3"/>
        <v>福島県　玉川村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60.6</v>
      </c>
      <c r="P6" s="21">
        <f t="shared" si="3"/>
        <v>84.78</v>
      </c>
      <c r="Q6" s="21">
        <f t="shared" si="3"/>
        <v>3780</v>
      </c>
      <c r="R6" s="21">
        <f t="shared" si="3"/>
        <v>6312</v>
      </c>
      <c r="S6" s="21">
        <f t="shared" si="3"/>
        <v>46.67</v>
      </c>
      <c r="T6" s="21">
        <f t="shared" si="3"/>
        <v>135.25</v>
      </c>
      <c r="U6" s="21">
        <f t="shared" si="3"/>
        <v>5298</v>
      </c>
      <c r="V6" s="21">
        <f t="shared" si="3"/>
        <v>26.7</v>
      </c>
      <c r="W6" s="21">
        <f t="shared" si="3"/>
        <v>198.43</v>
      </c>
      <c r="X6" s="22">
        <f>IF(X7="",NA(),X7)</f>
        <v>103.29</v>
      </c>
      <c r="Y6" s="22">
        <f t="shared" ref="Y6:AG6" si="4">IF(Y7="",NA(),Y7)</f>
        <v>100.4</v>
      </c>
      <c r="Z6" s="22">
        <f t="shared" si="4"/>
        <v>101.83</v>
      </c>
      <c r="AA6" s="22">
        <f t="shared" si="4"/>
        <v>102.68</v>
      </c>
      <c r="AB6" s="22">
        <f t="shared" si="4"/>
        <v>103.29</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543.86</v>
      </c>
      <c r="AU6" s="22">
        <f t="shared" ref="AU6:BC6" si="6">IF(AU7="",NA(),AU7)</f>
        <v>448.25</v>
      </c>
      <c r="AV6" s="22">
        <f t="shared" si="6"/>
        <v>443.89</v>
      </c>
      <c r="AW6" s="22">
        <f t="shared" si="6"/>
        <v>643.37</v>
      </c>
      <c r="AX6" s="22">
        <f t="shared" si="6"/>
        <v>649.88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1167.95</v>
      </c>
      <c r="BF6" s="22">
        <f t="shared" ref="BF6:BN6" si="7">IF(BF7="",NA(),BF7)</f>
        <v>1223.69</v>
      </c>
      <c r="BG6" s="22">
        <f t="shared" si="7"/>
        <v>1233.02</v>
      </c>
      <c r="BH6" s="22">
        <f t="shared" si="7"/>
        <v>1256.73</v>
      </c>
      <c r="BI6" s="22">
        <f t="shared" si="7"/>
        <v>1404.7</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53.22</v>
      </c>
      <c r="BQ6" s="22">
        <f t="shared" ref="BQ6:BY6" si="8">IF(BQ7="",NA(),BQ7)</f>
        <v>49.49</v>
      </c>
      <c r="BR6" s="22">
        <f t="shared" si="8"/>
        <v>47.23</v>
      </c>
      <c r="BS6" s="22">
        <f t="shared" si="8"/>
        <v>46.96</v>
      </c>
      <c r="BT6" s="22">
        <f t="shared" si="8"/>
        <v>46.35</v>
      </c>
      <c r="BU6" s="22">
        <f t="shared" si="8"/>
        <v>84.77</v>
      </c>
      <c r="BV6" s="22">
        <f t="shared" si="8"/>
        <v>87.11</v>
      </c>
      <c r="BW6" s="22">
        <f t="shared" si="8"/>
        <v>82.78</v>
      </c>
      <c r="BX6" s="22">
        <f t="shared" si="8"/>
        <v>84.82</v>
      </c>
      <c r="BY6" s="22">
        <f t="shared" si="8"/>
        <v>82.29</v>
      </c>
      <c r="BZ6" s="21" t="str">
        <f>IF(BZ7="","",IF(BZ7="-","【-】","【"&amp;SUBSTITUTE(TEXT(BZ7,"#,##0.00"),"-","△")&amp;"】"))</f>
        <v>【97.47】</v>
      </c>
      <c r="CA6" s="22">
        <f>IF(CA7="",NA(),CA7)</f>
        <v>354.38</v>
      </c>
      <c r="CB6" s="22">
        <f t="shared" ref="CB6:CJ6" si="9">IF(CB7="",NA(),CB7)</f>
        <v>380.34</v>
      </c>
      <c r="CC6" s="22">
        <f t="shared" si="9"/>
        <v>399.59</v>
      </c>
      <c r="CD6" s="22">
        <f t="shared" si="9"/>
        <v>402.28</v>
      </c>
      <c r="CE6" s="22">
        <f t="shared" si="9"/>
        <v>408.51</v>
      </c>
      <c r="CF6" s="22">
        <f t="shared" si="9"/>
        <v>227.27</v>
      </c>
      <c r="CG6" s="22">
        <f t="shared" si="9"/>
        <v>223.98</v>
      </c>
      <c r="CH6" s="22">
        <f t="shared" si="9"/>
        <v>225.09</v>
      </c>
      <c r="CI6" s="22">
        <f t="shared" si="9"/>
        <v>224.82</v>
      </c>
      <c r="CJ6" s="22">
        <f t="shared" si="9"/>
        <v>230.85</v>
      </c>
      <c r="CK6" s="21" t="str">
        <f>IF(CK7="","",IF(CK7="-","【-】","【"&amp;SUBSTITUTE(TEXT(CK7,"#,##0.00"),"-","△")&amp;"】"))</f>
        <v>【174.75】</v>
      </c>
      <c r="CL6" s="22">
        <f>IF(CL7="",NA(),CL7)</f>
        <v>63.67</v>
      </c>
      <c r="CM6" s="22">
        <f t="shared" ref="CM6:CU6" si="10">IF(CM7="",NA(),CM7)</f>
        <v>63.25</v>
      </c>
      <c r="CN6" s="22">
        <f t="shared" si="10"/>
        <v>63.68</v>
      </c>
      <c r="CO6" s="22">
        <f t="shared" si="10"/>
        <v>63.84</v>
      </c>
      <c r="CP6" s="22">
        <f t="shared" si="10"/>
        <v>63.03</v>
      </c>
      <c r="CQ6" s="22">
        <f t="shared" si="10"/>
        <v>50.29</v>
      </c>
      <c r="CR6" s="22">
        <f t="shared" si="10"/>
        <v>49.64</v>
      </c>
      <c r="CS6" s="22">
        <f t="shared" si="10"/>
        <v>49.38</v>
      </c>
      <c r="CT6" s="22">
        <f t="shared" si="10"/>
        <v>50.09</v>
      </c>
      <c r="CU6" s="22">
        <f t="shared" si="10"/>
        <v>50.1</v>
      </c>
      <c r="CV6" s="21" t="str">
        <f>IF(CV7="","",IF(CV7="-","【-】","【"&amp;SUBSTITUTE(TEXT(CV7,"#,##0.00"),"-","△")&amp;"】"))</f>
        <v>【59.97】</v>
      </c>
      <c r="CW6" s="22">
        <f>IF(CW7="",NA(),CW7)</f>
        <v>84.68</v>
      </c>
      <c r="CX6" s="22">
        <f t="shared" ref="CX6:DF6" si="11">IF(CX7="",NA(),CX7)</f>
        <v>83.67</v>
      </c>
      <c r="CY6" s="22">
        <f t="shared" si="11"/>
        <v>83.63</v>
      </c>
      <c r="CZ6" s="22">
        <f t="shared" si="11"/>
        <v>83.47</v>
      </c>
      <c r="DA6" s="22">
        <f t="shared" si="11"/>
        <v>83.39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42.2</v>
      </c>
      <c r="DI6" s="22">
        <f t="shared" ref="DI6:DQ6" si="12">IF(DI7="",NA(),DI7)</f>
        <v>42.29</v>
      </c>
      <c r="DJ6" s="22">
        <f t="shared" si="12"/>
        <v>43.22</v>
      </c>
      <c r="DK6" s="22">
        <f t="shared" si="12"/>
        <v>44.15</v>
      </c>
      <c r="DL6" s="22">
        <f t="shared" si="12"/>
        <v>45.41</v>
      </c>
      <c r="DM6" s="22">
        <f t="shared" si="12"/>
        <v>45.85</v>
      </c>
      <c r="DN6" s="22">
        <f t="shared" si="12"/>
        <v>47.31</v>
      </c>
      <c r="DO6" s="22">
        <f t="shared" si="12"/>
        <v>47.5</v>
      </c>
      <c r="DP6" s="22">
        <f t="shared" si="12"/>
        <v>48.41</v>
      </c>
      <c r="DQ6" s="22">
        <f t="shared" si="12"/>
        <v>50.02</v>
      </c>
      <c r="DR6" s="21" t="str">
        <f>IF(DR7="","",IF(DR7="-","【-】","【"&amp;SUBSTITUTE(TEXT(DR7,"#,##0.00"),"-","△")&amp;"】"))</f>
        <v>【51.51】</v>
      </c>
      <c r="DS6" s="22">
        <f>IF(DS7="",NA(),DS7)</f>
        <v>0.55000000000000004</v>
      </c>
      <c r="DT6" s="22">
        <f t="shared" ref="DT6:EB6" si="13">IF(DT7="",NA(),DT7)</f>
        <v>0.55000000000000004</v>
      </c>
      <c r="DU6" s="22">
        <f t="shared" si="13"/>
        <v>0.55000000000000004</v>
      </c>
      <c r="DV6" s="22">
        <f t="shared" si="13"/>
        <v>0.55000000000000004</v>
      </c>
      <c r="DW6" s="22">
        <f t="shared" si="13"/>
        <v>0.55000000000000004</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1.48</v>
      </c>
      <c r="EE6" s="22">
        <f t="shared" ref="EE6:EM6" si="14">IF(EE7="",NA(),EE7)</f>
        <v>2.72</v>
      </c>
      <c r="EF6" s="22">
        <f t="shared" si="14"/>
        <v>3.1</v>
      </c>
      <c r="EG6" s="22">
        <f t="shared" si="14"/>
        <v>1.7</v>
      </c>
      <c r="EH6" s="22">
        <f t="shared" si="14"/>
        <v>1.58</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75027</v>
      </c>
      <c r="D7" s="24">
        <v>46</v>
      </c>
      <c r="E7" s="24">
        <v>1</v>
      </c>
      <c r="F7" s="24">
        <v>0</v>
      </c>
      <c r="G7" s="24">
        <v>1</v>
      </c>
      <c r="H7" s="24" t="s">
        <v>93</v>
      </c>
      <c r="I7" s="24" t="s">
        <v>94</v>
      </c>
      <c r="J7" s="24" t="s">
        <v>95</v>
      </c>
      <c r="K7" s="24" t="s">
        <v>96</v>
      </c>
      <c r="L7" s="24" t="s">
        <v>97</v>
      </c>
      <c r="M7" s="24" t="s">
        <v>98</v>
      </c>
      <c r="N7" s="25" t="s">
        <v>99</v>
      </c>
      <c r="O7" s="25">
        <v>60.6</v>
      </c>
      <c r="P7" s="25">
        <v>84.78</v>
      </c>
      <c r="Q7" s="25">
        <v>3780</v>
      </c>
      <c r="R7" s="25">
        <v>6312</v>
      </c>
      <c r="S7" s="25">
        <v>46.67</v>
      </c>
      <c r="T7" s="25">
        <v>135.25</v>
      </c>
      <c r="U7" s="25">
        <v>5298</v>
      </c>
      <c r="V7" s="25">
        <v>26.7</v>
      </c>
      <c r="W7" s="25">
        <v>198.43</v>
      </c>
      <c r="X7" s="25">
        <v>103.29</v>
      </c>
      <c r="Y7" s="25">
        <v>100.4</v>
      </c>
      <c r="Z7" s="25">
        <v>101.83</v>
      </c>
      <c r="AA7" s="25">
        <v>102.68</v>
      </c>
      <c r="AB7" s="25">
        <v>103.29</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543.86</v>
      </c>
      <c r="AU7" s="25">
        <v>448.25</v>
      </c>
      <c r="AV7" s="25">
        <v>443.89</v>
      </c>
      <c r="AW7" s="25">
        <v>643.37</v>
      </c>
      <c r="AX7" s="25">
        <v>649.88</v>
      </c>
      <c r="AY7" s="25">
        <v>300.14</v>
      </c>
      <c r="AZ7" s="25">
        <v>301.04000000000002</v>
      </c>
      <c r="BA7" s="25">
        <v>305.08</v>
      </c>
      <c r="BB7" s="25">
        <v>305.33999999999997</v>
      </c>
      <c r="BC7" s="25">
        <v>310.01</v>
      </c>
      <c r="BD7" s="25">
        <v>252.29</v>
      </c>
      <c r="BE7" s="25">
        <v>1167.95</v>
      </c>
      <c r="BF7" s="25">
        <v>1223.69</v>
      </c>
      <c r="BG7" s="25">
        <v>1233.02</v>
      </c>
      <c r="BH7" s="25">
        <v>1256.73</v>
      </c>
      <c r="BI7" s="25">
        <v>1404.7</v>
      </c>
      <c r="BJ7" s="25">
        <v>566.65</v>
      </c>
      <c r="BK7" s="25">
        <v>551.62</v>
      </c>
      <c r="BL7" s="25">
        <v>585.59</v>
      </c>
      <c r="BM7" s="25">
        <v>561.34</v>
      </c>
      <c r="BN7" s="25">
        <v>538.33000000000004</v>
      </c>
      <c r="BO7" s="25">
        <v>268.07</v>
      </c>
      <c r="BP7" s="25">
        <v>53.22</v>
      </c>
      <c r="BQ7" s="25">
        <v>49.49</v>
      </c>
      <c r="BR7" s="25">
        <v>47.23</v>
      </c>
      <c r="BS7" s="25">
        <v>46.96</v>
      </c>
      <c r="BT7" s="25">
        <v>46.35</v>
      </c>
      <c r="BU7" s="25">
        <v>84.77</v>
      </c>
      <c r="BV7" s="25">
        <v>87.11</v>
      </c>
      <c r="BW7" s="25">
        <v>82.78</v>
      </c>
      <c r="BX7" s="25">
        <v>84.82</v>
      </c>
      <c r="BY7" s="25">
        <v>82.29</v>
      </c>
      <c r="BZ7" s="25">
        <v>97.47</v>
      </c>
      <c r="CA7" s="25">
        <v>354.38</v>
      </c>
      <c r="CB7" s="25">
        <v>380.34</v>
      </c>
      <c r="CC7" s="25">
        <v>399.59</v>
      </c>
      <c r="CD7" s="25">
        <v>402.28</v>
      </c>
      <c r="CE7" s="25">
        <v>408.51</v>
      </c>
      <c r="CF7" s="25">
        <v>227.27</v>
      </c>
      <c r="CG7" s="25">
        <v>223.98</v>
      </c>
      <c r="CH7" s="25">
        <v>225.09</v>
      </c>
      <c r="CI7" s="25">
        <v>224.82</v>
      </c>
      <c r="CJ7" s="25">
        <v>230.85</v>
      </c>
      <c r="CK7" s="25">
        <v>174.75</v>
      </c>
      <c r="CL7" s="25">
        <v>63.67</v>
      </c>
      <c r="CM7" s="25">
        <v>63.25</v>
      </c>
      <c r="CN7" s="25">
        <v>63.68</v>
      </c>
      <c r="CO7" s="25">
        <v>63.84</v>
      </c>
      <c r="CP7" s="25">
        <v>63.03</v>
      </c>
      <c r="CQ7" s="25">
        <v>50.29</v>
      </c>
      <c r="CR7" s="25">
        <v>49.64</v>
      </c>
      <c r="CS7" s="25">
        <v>49.38</v>
      </c>
      <c r="CT7" s="25">
        <v>50.09</v>
      </c>
      <c r="CU7" s="25">
        <v>50.1</v>
      </c>
      <c r="CV7" s="25">
        <v>59.97</v>
      </c>
      <c r="CW7" s="25">
        <v>84.68</v>
      </c>
      <c r="CX7" s="25">
        <v>83.67</v>
      </c>
      <c r="CY7" s="25">
        <v>83.63</v>
      </c>
      <c r="CZ7" s="25">
        <v>83.47</v>
      </c>
      <c r="DA7" s="25">
        <v>83.39</v>
      </c>
      <c r="DB7" s="25">
        <v>77.73</v>
      </c>
      <c r="DC7" s="25">
        <v>78.09</v>
      </c>
      <c r="DD7" s="25">
        <v>78.010000000000005</v>
      </c>
      <c r="DE7" s="25">
        <v>77.599999999999994</v>
      </c>
      <c r="DF7" s="25">
        <v>77.3</v>
      </c>
      <c r="DG7" s="25">
        <v>89.76</v>
      </c>
      <c r="DH7" s="25">
        <v>42.2</v>
      </c>
      <c r="DI7" s="25">
        <v>42.29</v>
      </c>
      <c r="DJ7" s="25">
        <v>43.22</v>
      </c>
      <c r="DK7" s="25">
        <v>44.15</v>
      </c>
      <c r="DL7" s="25">
        <v>45.41</v>
      </c>
      <c r="DM7" s="25">
        <v>45.85</v>
      </c>
      <c r="DN7" s="25">
        <v>47.31</v>
      </c>
      <c r="DO7" s="25">
        <v>47.5</v>
      </c>
      <c r="DP7" s="25">
        <v>48.41</v>
      </c>
      <c r="DQ7" s="25">
        <v>50.02</v>
      </c>
      <c r="DR7" s="25">
        <v>51.51</v>
      </c>
      <c r="DS7" s="25">
        <v>0.55000000000000004</v>
      </c>
      <c r="DT7" s="25">
        <v>0.55000000000000004</v>
      </c>
      <c r="DU7" s="25">
        <v>0.55000000000000004</v>
      </c>
      <c r="DV7" s="25">
        <v>0.55000000000000004</v>
      </c>
      <c r="DW7" s="25">
        <v>0.55000000000000004</v>
      </c>
      <c r="DX7" s="25">
        <v>14.13</v>
      </c>
      <c r="DY7" s="25">
        <v>16.77</v>
      </c>
      <c r="DZ7" s="25">
        <v>17.399999999999999</v>
      </c>
      <c r="EA7" s="25">
        <v>18.64</v>
      </c>
      <c r="EB7" s="25">
        <v>19.510000000000002</v>
      </c>
      <c r="EC7" s="25">
        <v>23.75</v>
      </c>
      <c r="ED7" s="25">
        <v>1.48</v>
      </c>
      <c r="EE7" s="25">
        <v>2.72</v>
      </c>
      <c r="EF7" s="25">
        <v>3.1</v>
      </c>
      <c r="EG7" s="25">
        <v>1.7</v>
      </c>
      <c r="EH7" s="25">
        <v>1.58</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廣川 光煕</cp:lastModifiedBy>
  <cp:lastPrinted>2024-01-30T01:50:44Z</cp:lastPrinted>
  <dcterms:created xsi:type="dcterms:W3CDTF">2023-12-05T00:49:47Z</dcterms:created>
  <dcterms:modified xsi:type="dcterms:W3CDTF">2024-01-30T02:07:20Z</dcterms:modified>
  <cp:category/>
</cp:coreProperties>
</file>