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U2137\Desktop\1_18【2.2〆】公営企業に係る経営比較分析表（令和４年度決算）の分析等について\02提出\"/>
    </mc:Choice>
  </mc:AlternateContent>
  <xr:revisionPtr revIDLastSave="0" documentId="13_ncr:1_{5B380940-98FA-44A2-B85B-1B6A821FD726}" xr6:coauthVersionLast="47" xr6:coauthVersionMax="47" xr10:uidLastSave="{00000000-0000-0000-0000-000000000000}"/>
  <workbookProtection workbookAlgorithmName="SHA-512" workbookHashValue="D704MhMkdhM0D7ngMrlPAzJtnieIg8lVM4EvMoWX9catMbsuHvmO7jamRSBKvzgiRZry5kkw1IOhXgqZ0dF0Jw==" workbookSaltValue="TT8/6y/uLbNPknwxSBhLFg=="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F85" i="4"/>
  <c r="E85" i="4"/>
  <c r="BB10" i="4"/>
  <c r="AT10" i="4"/>
  <c r="AL10" i="4"/>
  <c r="BB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<sst xmlns="http://schemas.openxmlformats.org/spreadsheetml/2006/main" count="228" uniqueCount="115">
  <si>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</si>
  <si>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</si>
  <si>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</si>
  <si>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</si>
  <si>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</si>
  <si>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</si>
  <si>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</si>
  <si>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</si>
  <si>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</si>
  <si>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</si>
  <si>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</si>
  <si>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</si>
  <si>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</si>
  <si>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</si>
  <si>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</si>
  <si>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</si>
  <si>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</si>
  <si>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</si>
  <si>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</si>
  <si>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</si>
  <si>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</si>
  <si>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</si>
  <si>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</si>
  <si>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</si>
  <si>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</si>
  <si>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</si>
  <si>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</si>
  <si>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</si>
  <si>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</si>
  <si>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</si>
  <si>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</si>
  <si>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</si>
  <si>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</si>
  <si>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</si>
  <si>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</si>
  <si>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</si>
  <si>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</si>
  <si>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</si>
  <si>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</si>
  <si>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</si>
  <si>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</si>
  <si>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</si>
  <si>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</si>
  <si>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</si>
  <si>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</si>
  <si>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</si>
  <si>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</si>
  <si>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</si>
  <si>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</si>
  <si>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</si>
  <si>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</si>
  <si>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</si>
  <si>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</si>
  <si>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</si>
  <si>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</si>
  <si>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</si>
  <si>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</si>
  <si>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</si>
  <si>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</si>
  <si>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</si>
  <si>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</si>
  <si>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</si>
  <si>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</si>
  <si>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</si>
  <si>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</si>
  <si>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</si>
  <si>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</si>
  <si>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</si>
  <si>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</si>
  <si>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</si>
  <si>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</si>
  <si>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</si>
  <si>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</si>
  <si>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</si>
  <si>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</si>
  <si>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</si>
  <si>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</si>
  <si>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</si>
  <si>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</si>
  <si>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</si>
  <si>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</si>
  <si>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</si>
  <si>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</si>
  <si>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</si>
  <si>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</si>
  <si>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</si>
  <si>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</si>
  <si>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</si>
  <si>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</si>
  <si>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</si>
  <si>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</si>
  <si>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</si>
  <si>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</si>
  <si>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</si>
  <si>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</si>
  <si>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</si>
  <si>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</si>
  <si>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</si>
  <si>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</si>
  <si>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</si>
  <si>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</si>
  <si>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</si>
  <si>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</si>
  <si>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</si>
  <si>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</si>
  <si>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</si>
  <si>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</si>
  <si>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</si>
  <si>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</si>
  <si>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</si>
  <si>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</si>
  <si>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</si>
  <si>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年々上昇しており、施設の老朽化が進行していますが、財政的に定期更新が出来る状況ではないため、施設のメンテナンスに努め効果的な維持管理を図りながら、重要給配水施設の計画的な施設更新に取り組んでおります。平成２８年度までの管路更新率は、類似団体自体の指標が低い状況であるにもかかわらず、さらに低い指標となっており、更新事業の立ち遅れが明確になっており、更新の遅れが有収率の低下につながっていました。平成２９年度より重要給配水施設の更新に取り組んでおり、令和４年度は管路更新率約1.13％になっています。管路耐震化のための布設替工事を毎年行っておりますが、石綿セメント管の未更新延長が約７kmあり、引き続き管路更新事業に取り組まなければならない状況にあります。</t>
    <phoneticPr fontId="4"/>
  </si>
  <si>
    <t>　白河広域市町村圏整備組合からの受水のための投資、新たな受水費の負担及び老朽化による漏水の多発や不明水の増加が有収率の低下を招き、これらが複合的に影響して給水原価や料金回収率の数値を悪くしています。また、平成１７年度からの受水にあたり多額の投資を要したことで既存施設の更新が遅れているにもかかわらず、経常収支比率及び流動比率の数値が安定しているのは、受水施設の一部移管に伴う負担金を支払うために資金の内部留保に努めてきたことと、この間施設更新事業を抑制してきたことによるものであります。この負担金の支払いが今後３年間続くことも含め、水道ビジョン（経営戦略）の改定に取組み、統廃合を見据えた計画的な施設更新を進め、安心・安全な水道事業の運営に努めます。</t>
    <phoneticPr fontId="4"/>
  </si>
  <si>
    <t>　経常収支比率については、有収水量の減少に伴う給水収益の減少により、前年度よりも減少しています。給水世帯は増加しているものの給水人口は年々減少傾向にあり、今後も減少が見込まれることや、近年の物価上昇により節水に対する意識も向上していることを考えると給水収益の増加は見込めないため、流動性比率に注意しながら、慎重な経営に努めなければならない状況にあります。
　企業債については、元金償還額が約１億２千万円、借入額は約１億４千万円となっております。なお、類似団体と比較して企業債残高給水収益比率が高いのは、平成１７年度より白河広域市町村圏整備組合からの水道用水受水のための施設整備に約１８億円を投資したことや現在、重要給配水施設の更新事業に取り組んでいるためであり、当面改善が見込めない状況にあります。
　令和４年度の１日最大配水量は5,764㎥、１日平均配水量は4,733㎥ですが、計画配水量は１日当たり8,300㎥となっており、今後、水源の休止や浄水場の廃止等配水量の推移を見ながら検討することで効率的な事業運営に努め、経営の健全性を担保していかなければな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</si>
</sst>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1.76</c:v>
                </c:pt>
                <c:pt idx="1">
                  <c:v>1.38</c:v>
                </c:pt>
                <c:pt idx="2">
                  <c:v>1.64</c:v>
                </c:pt>
                <c:pt idx="3">
                  <c:v>1.68</c:v>
                </c:pt>
                <c:pt idx="4">
                  <c:v>1.1299999999999999</c:v>
                </c:pt>
              </c:numCache>
            </c:numRef>
          </c:val>
          <c:extLst>
            <c:ext xmlns:c16="http://schemas.microsoft.com/office/drawing/2014/chart" uri="{C3380CC4-5D6E-409C-BE32-E72D297353CC}">
              <c16:uniqueId val="{00000000-F091-4CFA-966F-4D19A03924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F091-4CFA-966F-4D19A03924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56.06</c:v>
                </c:pt>
                <c:pt idx="1">
                  <c:v>53.09</c:v>
                </c:pt>
                <c:pt idx="2">
                  <c:v>53.76</c:v>
                </c:pt>
                <c:pt idx="3">
                  <c:v>55.36</c:v>
                </c:pt>
                <c:pt idx="4">
                  <c:v>57.02</c:v>
                </c:pt>
              </c:numCache>
            </c:numRef>
          </c:val>
          <c:extLst>
            <c:ext xmlns:c16="http://schemas.microsoft.com/office/drawing/2014/chart" uri="{C3380CC4-5D6E-409C-BE32-E72D297353CC}">
              <c16:uniqueId val="{00000000-993B-44C8-8D81-BEA450ED7DC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993B-44C8-8D81-BEA450ED7DC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76.319999999999993</c:v>
                </c:pt>
                <c:pt idx="1">
                  <c:v>77.88</c:v>
                </c:pt>
                <c:pt idx="2">
                  <c:v>77.84</c:v>
                </c:pt>
                <c:pt idx="3">
                  <c:v>74.52</c:v>
                </c:pt>
                <c:pt idx="4">
                  <c:v>71.099999999999994</c:v>
                </c:pt>
              </c:numCache>
            </c:numRef>
          </c:val>
          <c:extLst>
            <c:ext xmlns:c16="http://schemas.microsoft.com/office/drawing/2014/chart" uri="{C3380CC4-5D6E-409C-BE32-E72D297353CC}">
              <c16:uniqueId val="{00000000-DBDF-413F-B961-30FA74AFD14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DBDF-413F-B961-30FA74AFD14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114.63</c:v>
                </c:pt>
                <c:pt idx="1">
                  <c:v>109.83</c:v>
                </c:pt>
                <c:pt idx="2">
                  <c:v>112.14</c:v>
                </c:pt>
                <c:pt idx="3">
                  <c:v>111.44</c:v>
                </c:pt>
                <c:pt idx="4">
                  <c:v>110.43</c:v>
                </c:pt>
              </c:numCache>
            </c:numRef>
          </c:val>
          <c:extLst>
            <c:ext xmlns:c16="http://schemas.microsoft.com/office/drawing/2014/chart" uri="{C3380CC4-5D6E-409C-BE32-E72D297353CC}">
              <c16:uniqueId val="{00000000-C5FD-43D5-BEF6-BEE8E0F712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C5FD-43D5-BEF6-BEE8E0F712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51.89</c:v>
                </c:pt>
                <c:pt idx="1">
                  <c:v>51.96</c:v>
                </c:pt>
                <c:pt idx="2">
                  <c:v>51.76</c:v>
                </c:pt>
                <c:pt idx="3">
                  <c:v>52.24</c:v>
                </c:pt>
                <c:pt idx="4">
                  <c:v>52.75</c:v>
                </c:pt>
              </c:numCache>
            </c:numRef>
          </c:val>
          <c:extLst>
            <c:ext xmlns:c16="http://schemas.microsoft.com/office/drawing/2014/chart" uri="{C3380CC4-5D6E-409C-BE32-E72D297353CC}">
              <c16:uniqueId val="{00000000-8486-4F99-9B0D-764971047A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8486-4F99-9B0D-764971047A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16.68</c:v>
                </c:pt>
                <c:pt idx="1">
                  <c:v>25.29</c:v>
                </c:pt>
                <c:pt idx="2">
                  <c:v>27.75</c:v>
                </c:pt>
                <c:pt idx="3">
                  <c:v>26.56</c:v>
                </c:pt>
                <c:pt idx="4">
                  <c:v>26.75</c:v>
                </c:pt>
              </c:numCache>
            </c:numRef>
          </c:val>
          <c:extLst>
            <c:ext xmlns:c16="http://schemas.microsoft.com/office/drawing/2014/chart" uri="{C3380CC4-5D6E-409C-BE32-E72D297353CC}">
              <c16:uniqueId val="{00000000-D269-4848-BDC1-C9E28F061D4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D269-4848-BDC1-C9E28F061D4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C0-4D1B-9B9F-ED70E5335D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09C0-4D1B-9B9F-ED70E5335D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234.41</c:v>
                </c:pt>
                <c:pt idx="1">
                  <c:v>217.22</c:v>
                </c:pt>
                <c:pt idx="2">
                  <c:v>205.94</c:v>
                </c:pt>
                <c:pt idx="3">
                  <c:v>191.44</c:v>
                </c:pt>
                <c:pt idx="4">
                  <c:v>173.11</c:v>
                </c:pt>
              </c:numCache>
            </c:numRef>
          </c:val>
          <c:extLst>
            <c:ext xmlns:c16="http://schemas.microsoft.com/office/drawing/2014/chart" uri="{C3380CC4-5D6E-409C-BE32-E72D297353CC}">
              <c16:uniqueId val="{00000000-AD29-42C9-B3F2-42BF500FF5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AD29-42C9-B3F2-42BF500FF5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645.86</c:v>
                </c:pt>
                <c:pt idx="1">
                  <c:v>676.53</c:v>
                </c:pt>
                <c:pt idx="2">
                  <c:v>692.76</c:v>
                </c:pt>
                <c:pt idx="3">
                  <c:v>711.62</c:v>
                </c:pt>
                <c:pt idx="4">
                  <c:v>731.37</c:v>
                </c:pt>
              </c:numCache>
            </c:numRef>
          </c:val>
          <c:extLst>
            <c:ext xmlns:c16="http://schemas.microsoft.com/office/drawing/2014/chart" uri="{C3380CC4-5D6E-409C-BE32-E72D297353CC}">
              <c16:uniqueId val="{00000000-1F03-49F3-B50E-00A991EB7E0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1F03-49F3-B50E-00A991EB7E0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90.3</c:v>
                </c:pt>
                <c:pt idx="1">
                  <c:v>93.3</c:v>
                </c:pt>
                <c:pt idx="2">
                  <c:v>97.06</c:v>
                </c:pt>
                <c:pt idx="3">
                  <c:v>96.13</c:v>
                </c:pt>
                <c:pt idx="4">
                  <c:v>94.2</c:v>
                </c:pt>
              </c:numCache>
            </c:numRef>
          </c:val>
          <c:extLst>
            <c:ext xmlns:c16="http://schemas.microsoft.com/office/drawing/2014/chart" uri="{C3380CC4-5D6E-409C-BE32-E72D297353CC}">
              <c16:uniqueId val="{00000000-0936-458A-85F1-A3553D892D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0936-458A-85F1-A3553D892D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248.37</c:v>
                </c:pt>
                <c:pt idx="1">
                  <c:v>240.74</c:v>
                </c:pt>
                <c:pt idx="2">
                  <c:v>230.84</c:v>
                </c:pt>
                <c:pt idx="3">
                  <c:v>234.32</c:v>
                </c:pt>
                <c:pt idx="4">
                  <c:v>239.19</c:v>
                </c:pt>
              </c:numCache>
            </c:numRef>
          </c:val>
          <c:extLst>
            <c:ext xmlns:c16="http://schemas.microsoft.com/office/drawing/2014/chart" uri="{C3380CC4-5D6E-409C-BE32-E72D297353CC}">
              <c16:uniqueId val="{00000000-AF08-4EC3-A7D3-CDEC2E82916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AF08-4EC3-A7D3-CDEC2E82916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棚倉町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13277</v>
      </c>
      <c r="AM8" s="45"/>
      <c r="AN8" s="45"/>
      <c r="AO8" s="45"/>
      <c r="AP8" s="45"/>
      <c r="AQ8" s="45"/>
      <c r="AR8" s="45"/>
      <c r="AS8" s="45"/>
      <c r="AT8" s="46">
        <f>データ!$S$6</f>
        <v>159.93</v>
      </c>
      <c r="AU8" s="47"/>
      <c r="AV8" s="47"/>
      <c r="AW8" s="47"/>
      <c r="AX8" s="47"/>
      <c r="AY8" s="47"/>
      <c r="AZ8" s="47"/>
      <c r="BA8" s="47"/>
      <c r="BB8" s="48">
        <f>データ!$T$6</f>
        <v>83.02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36.380000000000003</v>
      </c>
      <c r="J10" s="47"/>
      <c r="K10" s="47"/>
      <c r="L10" s="47"/>
      <c r="M10" s="47"/>
      <c r="N10" s="47"/>
      <c r="O10" s="81"/>
      <c r="P10" s="48">
        <f>データ!$P$6</f>
        <v>98.63</v>
      </c>
      <c r="Q10" s="48"/>
      <c r="R10" s="48"/>
      <c r="S10" s="48"/>
      <c r="T10" s="48"/>
      <c r="U10" s="48"/>
      <c r="V10" s="48"/>
      <c r="W10" s="45">
        <f>データ!$Q$6</f>
        <v>4468</v>
      </c>
      <c r="X10" s="45"/>
      <c r="Y10" s="45"/>
      <c r="Z10" s="45"/>
      <c r="AA10" s="45"/>
      <c r="AB10" s="45"/>
      <c r="AC10" s="45"/>
      <c r="AD10" s="2"/>
      <c r="AE10" s="2"/>
      <c r="AF10" s="2"/>
      <c r="AG10" s="2"/>
      <c r="AH10" s="2"/>
      <c r="AI10" s="2"/>
      <c r="AJ10" s="2"/>
      <c r="AK10" s="2"/>
      <c r="AL10" s="45">
        <f>データ!$U$6</f>
        <v>12339</v>
      </c>
      <c r="AM10" s="45"/>
      <c r="AN10" s="45"/>
      <c r="AO10" s="45"/>
      <c r="AP10" s="45"/>
      <c r="AQ10" s="45"/>
      <c r="AR10" s="45"/>
      <c r="AS10" s="45"/>
      <c r="AT10" s="46">
        <f>データ!$V$6</f>
        <v>30.1</v>
      </c>
      <c r="AU10" s="47"/>
      <c r="AV10" s="47"/>
      <c r="AW10" s="47"/>
      <c r="AX10" s="47"/>
      <c r="AY10" s="47"/>
      <c r="AZ10" s="47"/>
      <c r="BA10" s="47"/>
      <c r="BB10" s="48">
        <f>データ!$W$6</f>
        <v>409.93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YB6kAJYKl4RtabkynWgTvu6G23CYSCmmw/yzVVGo/TuqNh4IAE/XoCXqyRrSaAKrNmfUa6DX5rw4/jH0ZU7tA==" saltValue="w2HInoR03ghwAUHIKVIlc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74811</v>
      </c>
      <c r="D6" s="20">
        <f t="shared" si="3"/>
        <v>46</v>
      </c>
      <c r="E6" s="20">
        <f t="shared" si="3"/>
        <v>1</v>
      </c>
      <c r="F6" s="20">
        <f t="shared" si="3"/>
        <v>0</v>
      </c>
      <c r="G6" s="20">
        <f t="shared" si="3"/>
        <v>1</v>
      </c>
      <c r="H6" s="20" t="str">
        <f t="shared" si="3"/>
        <v>福島県　棚倉町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36.380000000000003</v>
      </c>
      <c r="P6" s="21">
        <f t="shared" si="3"/>
        <v>98.63</v>
      </c>
      <c r="Q6" s="21">
        <f t="shared" si="3"/>
        <v>4468</v>
      </c>
      <c r="R6" s="21">
        <f t="shared" si="3"/>
        <v>13277</v>
      </c>
      <c r="S6" s="21">
        <f t="shared" si="3"/>
        <v>159.93</v>
      </c>
      <c r="T6" s="21">
        <f t="shared" si="3"/>
        <v>83.02</v>
      </c>
      <c r="U6" s="21">
        <f t="shared" si="3"/>
        <v>12339</v>
      </c>
      <c r="V6" s="21">
        <f t="shared" si="3"/>
        <v>30.1</v>
      </c>
      <c r="W6" s="21">
        <f t="shared" si="3"/>
        <v>409.93</v>
      </c>
      <c r="X6" s="22">
        <f>IF(X7="",NA(),X7)</f>
        <v>114.63</v>
      </c>
      <c r="Y6" s="22">
        <f t="shared" ref="Y6:AG6" si="4">IF(Y7="",NA(),Y7)</f>
        <v>109.83</v>
      </c>
      <c r="Z6" s="22">
        <f t="shared" si="4"/>
        <v>112.14</v>
      </c>
      <c r="AA6" s="22">
        <f t="shared" si="4"/>
        <v>111.44</v>
      </c>
      <c r="AB6" s="22">
        <f t="shared" si="4"/>
        <v>110.43</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234.41</v>
      </c>
      <c r="AU6" s="22">
        <f t="shared" ref="AU6:BC6" si="6">IF(AU7="",NA(),AU7)</f>
        <v>217.22</v>
      </c>
      <c r="AV6" s="22">
        <f t="shared" si="6"/>
        <v>205.94</v>
      </c>
      <c r="AW6" s="22">
        <f t="shared" si="6"/>
        <v>191.44</v>
      </c>
      <c r="AX6" s="22">
        <f t="shared" si="6"/>
        <v>173.11</v>
      </c>
      <c r="AY6" s="22">
        <f t="shared" si="6"/>
        <v>359.7</v>
      </c>
      <c r="AZ6" s="22">
        <f t="shared" si="6"/>
        <v>362.93</v>
      </c>
      <c r="BA6" s="22">
        <f t="shared" si="6"/>
        <v>371.81</v>
      </c>
      <c r="BB6" s="22">
        <f t="shared" si="6"/>
        <v>384.23</v>
      </c>
      <c r="BC6" s="22">
        <f t="shared" si="6"/>
        <v>364.3</v>
      </c>
      <c r="BD6" s="21" t="str">
        <f>IF(BD7="","",IF(BD7="-","【-】","【"&amp;SUBSTITUTE(TEXT(BD7,"#,##0.00"),"-","△")&amp;"】"))</f>
        <v>【252.29】</v>
      </c>
      <c r="BE6" s="22">
        <f>IF(BE7="",NA(),BE7)</f>
        <v>645.86</v>
      </c>
      <c r="BF6" s="22">
        <f t="shared" ref="BF6:BN6" si="7">IF(BF7="",NA(),BF7)</f>
        <v>676.53</v>
      </c>
      <c r="BG6" s="22">
        <f t="shared" si="7"/>
        <v>692.76</v>
      </c>
      <c r="BH6" s="22">
        <f t="shared" si="7"/>
        <v>711.62</v>
      </c>
      <c r="BI6" s="22">
        <f t="shared" si="7"/>
        <v>731.37</v>
      </c>
      <c r="BJ6" s="22">
        <f t="shared" si="7"/>
        <v>447.01</v>
      </c>
      <c r="BK6" s="22">
        <f t="shared" si="7"/>
        <v>439.05</v>
      </c>
      <c r="BL6" s="22">
        <f t="shared" si="7"/>
        <v>465.85</v>
      </c>
      <c r="BM6" s="22">
        <f t="shared" si="7"/>
        <v>439.43</v>
      </c>
      <c r="BN6" s="22">
        <f t="shared" si="7"/>
        <v>438.41</v>
      </c>
      <c r="BO6" s="21" t="str">
        <f>IF(BO7="","",IF(BO7="-","【-】","【"&amp;SUBSTITUTE(TEXT(BO7,"#,##0.00"),"-","△")&amp;"】"))</f>
        <v>【268.07】</v>
      </c>
      <c r="BP6" s="22">
        <f>IF(BP7="",NA(),BP7)</f>
        <v>90.3</v>
      </c>
      <c r="BQ6" s="22">
        <f t="shared" ref="BQ6:BY6" si="8">IF(BQ7="",NA(),BQ7)</f>
        <v>93.3</v>
      </c>
      <c r="BR6" s="22">
        <f t="shared" si="8"/>
        <v>97.06</v>
      </c>
      <c r="BS6" s="22">
        <f t="shared" si="8"/>
        <v>96.13</v>
      </c>
      <c r="BT6" s="22">
        <f t="shared" si="8"/>
        <v>94.2</v>
      </c>
      <c r="BU6" s="22">
        <f t="shared" si="8"/>
        <v>95.81</v>
      </c>
      <c r="BV6" s="22">
        <f t="shared" si="8"/>
        <v>95.26</v>
      </c>
      <c r="BW6" s="22">
        <f t="shared" si="8"/>
        <v>92.39</v>
      </c>
      <c r="BX6" s="22">
        <f t="shared" si="8"/>
        <v>94.41</v>
      </c>
      <c r="BY6" s="22">
        <f t="shared" si="8"/>
        <v>90.96</v>
      </c>
      <c r="BZ6" s="21" t="str">
        <f>IF(BZ7="","",IF(BZ7="-","【-】","【"&amp;SUBSTITUTE(TEXT(BZ7,"#,##0.00"),"-","△")&amp;"】"))</f>
        <v>【97.47】</v>
      </c>
      <c r="CA6" s="22">
        <f>IF(CA7="",NA(),CA7)</f>
        <v>248.37</v>
      </c>
      <c r="CB6" s="22">
        <f t="shared" ref="CB6:CJ6" si="9">IF(CB7="",NA(),CB7)</f>
        <v>240.74</v>
      </c>
      <c r="CC6" s="22">
        <f t="shared" si="9"/>
        <v>230.84</v>
      </c>
      <c r="CD6" s="22">
        <f t="shared" si="9"/>
        <v>234.32</v>
      </c>
      <c r="CE6" s="22">
        <f t="shared" si="9"/>
        <v>239.19</v>
      </c>
      <c r="CF6" s="22">
        <f t="shared" si="9"/>
        <v>189.58</v>
      </c>
      <c r="CG6" s="22">
        <f t="shared" si="9"/>
        <v>192.82</v>
      </c>
      <c r="CH6" s="22">
        <f t="shared" si="9"/>
        <v>192.98</v>
      </c>
      <c r="CI6" s="22">
        <f t="shared" si="9"/>
        <v>192.13</v>
      </c>
      <c r="CJ6" s="22">
        <f t="shared" si="9"/>
        <v>197.04</v>
      </c>
      <c r="CK6" s="21" t="str">
        <f>IF(CK7="","",IF(CK7="-","【-】","【"&amp;SUBSTITUTE(TEXT(CK7,"#,##0.00"),"-","△")&amp;"】"))</f>
        <v>【174.75】</v>
      </c>
      <c r="CL6" s="22">
        <f>IF(CL7="",NA(),CL7)</f>
        <v>56.06</v>
      </c>
      <c r="CM6" s="22">
        <f t="shared" ref="CM6:CU6" si="10">IF(CM7="",NA(),CM7)</f>
        <v>53.09</v>
      </c>
      <c r="CN6" s="22">
        <f t="shared" si="10"/>
        <v>53.76</v>
      </c>
      <c r="CO6" s="22">
        <f t="shared" si="10"/>
        <v>55.36</v>
      </c>
      <c r="CP6" s="22">
        <f t="shared" si="10"/>
        <v>57.02</v>
      </c>
      <c r="CQ6" s="22">
        <f t="shared" si="10"/>
        <v>55.22</v>
      </c>
      <c r="CR6" s="22">
        <f t="shared" si="10"/>
        <v>54.05</v>
      </c>
      <c r="CS6" s="22">
        <f t="shared" si="10"/>
        <v>54.43</v>
      </c>
      <c r="CT6" s="22">
        <f t="shared" si="10"/>
        <v>53.87</v>
      </c>
      <c r="CU6" s="22">
        <f t="shared" si="10"/>
        <v>54.49</v>
      </c>
      <c r="CV6" s="21" t="str">
        <f>IF(CV7="","",IF(CV7="-","【-】","【"&amp;SUBSTITUTE(TEXT(CV7,"#,##0.00"),"-","△")&amp;"】"))</f>
        <v>【59.97】</v>
      </c>
      <c r="CW6" s="22">
        <f>IF(CW7="",NA(),CW7)</f>
        <v>76.319999999999993</v>
      </c>
      <c r="CX6" s="22">
        <f t="shared" ref="CX6:DF6" si="11">IF(CX7="",NA(),CX7)</f>
        <v>77.88</v>
      </c>
      <c r="CY6" s="22">
        <f t="shared" si="11"/>
        <v>77.84</v>
      </c>
      <c r="CZ6" s="22">
        <f t="shared" si="11"/>
        <v>74.52</v>
      </c>
      <c r="DA6" s="22">
        <f t="shared" si="11"/>
        <v>71.099999999999994</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51.89</v>
      </c>
      <c r="DI6" s="22">
        <f t="shared" ref="DI6:DQ6" si="12">IF(DI7="",NA(),DI7)</f>
        <v>51.96</v>
      </c>
      <c r="DJ6" s="22">
        <f t="shared" si="12"/>
        <v>51.76</v>
      </c>
      <c r="DK6" s="22">
        <f t="shared" si="12"/>
        <v>52.24</v>
      </c>
      <c r="DL6" s="22">
        <f t="shared" si="12"/>
        <v>52.75</v>
      </c>
      <c r="DM6" s="22">
        <f t="shared" si="12"/>
        <v>47.97</v>
      </c>
      <c r="DN6" s="22">
        <f t="shared" si="12"/>
        <v>49.12</v>
      </c>
      <c r="DO6" s="22">
        <f t="shared" si="12"/>
        <v>49.39</v>
      </c>
      <c r="DP6" s="22">
        <f t="shared" si="12"/>
        <v>50.75</v>
      </c>
      <c r="DQ6" s="22">
        <f t="shared" si="12"/>
        <v>51.72</v>
      </c>
      <c r="DR6" s="21" t="str">
        <f>IF(DR7="","",IF(DR7="-","【-】","【"&amp;SUBSTITUTE(TEXT(DR7,"#,##0.00"),"-","△")&amp;"】"))</f>
        <v>【51.51】</v>
      </c>
      <c r="DS6" s="22">
        <f>IF(DS7="",NA(),DS7)</f>
        <v>16.68</v>
      </c>
      <c r="DT6" s="22">
        <f t="shared" ref="DT6:EB6" si="13">IF(DT7="",NA(),DT7)</f>
        <v>25.29</v>
      </c>
      <c r="DU6" s="22">
        <f t="shared" si="13"/>
        <v>27.75</v>
      </c>
      <c r="DV6" s="22">
        <f t="shared" si="13"/>
        <v>26.56</v>
      </c>
      <c r="DW6" s="22">
        <f t="shared" si="13"/>
        <v>26.75</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1.76</v>
      </c>
      <c r="EE6" s="22">
        <f t="shared" ref="EE6:EM6" si="14">IF(EE7="",NA(),EE7)</f>
        <v>1.38</v>
      </c>
      <c r="EF6" s="22">
        <f t="shared" si="14"/>
        <v>1.64</v>
      </c>
      <c r="EG6" s="22">
        <f t="shared" si="14"/>
        <v>1.68</v>
      </c>
      <c r="EH6" s="22">
        <f t="shared" si="14"/>
        <v>1.1299999999999999</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74811</v>
      </c>
      <c r="D7" s="24">
        <v>46</v>
      </c>
      <c r="E7" s="24">
        <v>1</v>
      </c>
      <c r="F7" s="24">
        <v>0</v>
      </c>
      <c r="G7" s="24">
        <v>1</v>
      </c>
      <c r="H7" s="24" t="s">
        <v>93</v>
      </c>
      <c r="I7" s="24" t="s">
        <v>94</v>
      </c>
      <c r="J7" s="24" t="s">
        <v>95</v>
      </c>
      <c r="K7" s="24" t="s">
        <v>96</v>
      </c>
      <c r="L7" s="24" t="s">
        <v>97</v>
      </c>
      <c r="M7" s="24" t="s">
        <v>98</v>
      </c>
      <c r="N7" s="25" t="s">
        <v>99</v>
      </c>
      <c r="O7" s="25">
        <v>36.380000000000003</v>
      </c>
      <c r="P7" s="25">
        <v>98.63</v>
      </c>
      <c r="Q7" s="25">
        <v>4468</v>
      </c>
      <c r="R7" s="25">
        <v>13277</v>
      </c>
      <c r="S7" s="25">
        <v>159.93</v>
      </c>
      <c r="T7" s="25">
        <v>83.02</v>
      </c>
      <c r="U7" s="25">
        <v>12339</v>
      </c>
      <c r="V7" s="25">
        <v>30.1</v>
      </c>
      <c r="W7" s="25">
        <v>409.93</v>
      </c>
      <c r="X7" s="25">
        <v>114.63</v>
      </c>
      <c r="Y7" s="25">
        <v>109.83</v>
      </c>
      <c r="Z7" s="25">
        <v>112.14</v>
      </c>
      <c r="AA7" s="25">
        <v>111.44</v>
      </c>
      <c r="AB7" s="25">
        <v>110.43</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234.41</v>
      </c>
      <c r="AU7" s="25">
        <v>217.22</v>
      </c>
      <c r="AV7" s="25">
        <v>205.94</v>
      </c>
      <c r="AW7" s="25">
        <v>191.44</v>
      </c>
      <c r="AX7" s="25">
        <v>173.11</v>
      </c>
      <c r="AY7" s="25">
        <v>359.7</v>
      </c>
      <c r="AZ7" s="25">
        <v>362.93</v>
      </c>
      <c r="BA7" s="25">
        <v>371.81</v>
      </c>
      <c r="BB7" s="25">
        <v>384.23</v>
      </c>
      <c r="BC7" s="25">
        <v>364.3</v>
      </c>
      <c r="BD7" s="25">
        <v>252.29</v>
      </c>
      <c r="BE7" s="25">
        <v>645.86</v>
      </c>
      <c r="BF7" s="25">
        <v>676.53</v>
      </c>
      <c r="BG7" s="25">
        <v>692.76</v>
      </c>
      <c r="BH7" s="25">
        <v>711.62</v>
      </c>
      <c r="BI7" s="25">
        <v>731.37</v>
      </c>
      <c r="BJ7" s="25">
        <v>447.01</v>
      </c>
      <c r="BK7" s="25">
        <v>439.05</v>
      </c>
      <c r="BL7" s="25">
        <v>465.85</v>
      </c>
      <c r="BM7" s="25">
        <v>439.43</v>
      </c>
      <c r="BN7" s="25">
        <v>438.41</v>
      </c>
      <c r="BO7" s="25">
        <v>268.07</v>
      </c>
      <c r="BP7" s="25">
        <v>90.3</v>
      </c>
      <c r="BQ7" s="25">
        <v>93.3</v>
      </c>
      <c r="BR7" s="25">
        <v>97.06</v>
      </c>
      <c r="BS7" s="25">
        <v>96.13</v>
      </c>
      <c r="BT7" s="25">
        <v>94.2</v>
      </c>
      <c r="BU7" s="25">
        <v>95.81</v>
      </c>
      <c r="BV7" s="25">
        <v>95.26</v>
      </c>
      <c r="BW7" s="25">
        <v>92.39</v>
      </c>
      <c r="BX7" s="25">
        <v>94.41</v>
      </c>
      <c r="BY7" s="25">
        <v>90.96</v>
      </c>
      <c r="BZ7" s="25">
        <v>97.47</v>
      </c>
      <c r="CA7" s="25">
        <v>248.37</v>
      </c>
      <c r="CB7" s="25">
        <v>240.74</v>
      </c>
      <c r="CC7" s="25">
        <v>230.84</v>
      </c>
      <c r="CD7" s="25">
        <v>234.32</v>
      </c>
      <c r="CE7" s="25">
        <v>239.19</v>
      </c>
      <c r="CF7" s="25">
        <v>189.58</v>
      </c>
      <c r="CG7" s="25">
        <v>192.82</v>
      </c>
      <c r="CH7" s="25">
        <v>192.98</v>
      </c>
      <c r="CI7" s="25">
        <v>192.13</v>
      </c>
      <c r="CJ7" s="25">
        <v>197.04</v>
      </c>
      <c r="CK7" s="25">
        <v>174.75</v>
      </c>
      <c r="CL7" s="25">
        <v>56.06</v>
      </c>
      <c r="CM7" s="25">
        <v>53.09</v>
      </c>
      <c r="CN7" s="25">
        <v>53.76</v>
      </c>
      <c r="CO7" s="25">
        <v>55.36</v>
      </c>
      <c r="CP7" s="25">
        <v>57.02</v>
      </c>
      <c r="CQ7" s="25">
        <v>55.22</v>
      </c>
      <c r="CR7" s="25">
        <v>54.05</v>
      </c>
      <c r="CS7" s="25">
        <v>54.43</v>
      </c>
      <c r="CT7" s="25">
        <v>53.87</v>
      </c>
      <c r="CU7" s="25">
        <v>54.49</v>
      </c>
      <c r="CV7" s="25">
        <v>59.97</v>
      </c>
      <c r="CW7" s="25">
        <v>76.319999999999993</v>
      </c>
      <c r="CX7" s="25">
        <v>77.88</v>
      </c>
      <c r="CY7" s="25">
        <v>77.84</v>
      </c>
      <c r="CZ7" s="25">
        <v>74.52</v>
      </c>
      <c r="DA7" s="25">
        <v>71.099999999999994</v>
      </c>
      <c r="DB7" s="25">
        <v>80.930000000000007</v>
      </c>
      <c r="DC7" s="25">
        <v>80.510000000000005</v>
      </c>
      <c r="DD7" s="25">
        <v>79.44</v>
      </c>
      <c r="DE7" s="25">
        <v>79.489999999999995</v>
      </c>
      <c r="DF7" s="25">
        <v>78.8</v>
      </c>
      <c r="DG7" s="25">
        <v>89.76</v>
      </c>
      <c r="DH7" s="25">
        <v>51.89</v>
      </c>
      <c r="DI7" s="25">
        <v>51.96</v>
      </c>
      <c r="DJ7" s="25">
        <v>51.76</v>
      </c>
      <c r="DK7" s="25">
        <v>52.24</v>
      </c>
      <c r="DL7" s="25">
        <v>52.75</v>
      </c>
      <c r="DM7" s="25">
        <v>47.97</v>
      </c>
      <c r="DN7" s="25">
        <v>49.12</v>
      </c>
      <c r="DO7" s="25">
        <v>49.39</v>
      </c>
      <c r="DP7" s="25">
        <v>50.75</v>
      </c>
      <c r="DQ7" s="25">
        <v>51.72</v>
      </c>
      <c r="DR7" s="25">
        <v>51.51</v>
      </c>
      <c r="DS7" s="25">
        <v>16.68</v>
      </c>
      <c r="DT7" s="25">
        <v>25.29</v>
      </c>
      <c r="DU7" s="25">
        <v>27.75</v>
      </c>
      <c r="DV7" s="25">
        <v>26.56</v>
      </c>
      <c r="DW7" s="25">
        <v>26.75</v>
      </c>
      <c r="DX7" s="25">
        <v>15.33</v>
      </c>
      <c r="DY7" s="25">
        <v>16.760000000000002</v>
      </c>
      <c r="DZ7" s="25">
        <v>18.57</v>
      </c>
      <c r="EA7" s="25">
        <v>21.14</v>
      </c>
      <c r="EB7" s="25">
        <v>22.12</v>
      </c>
      <c r="EC7" s="25">
        <v>23.75</v>
      </c>
      <c r="ED7" s="25">
        <v>1.76</v>
      </c>
      <c r="EE7" s="25">
        <v>1.38</v>
      </c>
      <c r="EF7" s="25">
        <v>1.64</v>
      </c>
      <c r="EG7" s="25">
        <v>1.68</v>
      </c>
      <c r="EH7" s="25">
        <v>1.1299999999999999</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U2137</cp:lastModifiedBy>
  <dcterms:created xsi:type="dcterms:W3CDTF">2023-12-05T00:49:44Z</dcterms:created>
  <dcterms:modified xsi:type="dcterms:W3CDTF">2024-01-22T04:08:03Z</dcterms:modified>
  <cp:category/>
</cp:coreProperties>
</file>