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ikiseibi09\Desktop\R060118_Fwd 【照会_2月2日（金）期限】公営企業に係る経営比較分析表（令和４年度決算）の分析等について\"/>
    </mc:Choice>
  </mc:AlternateContent>
  <xr:revisionPtr revIDLastSave="0" documentId="13_ncr:1_{893BE2B0-6750-4003-BA29-F07E0175F2BC}" xr6:coauthVersionLast="45" xr6:coauthVersionMax="45" xr10:uidLastSave="{00000000-0000-0000-0000-000000000000}"/>
  <workbookProtection workbookAlgorithmName="SHA-512" workbookHashValue="GXcxn4MLFRO9mT3IbEGWpHKa3zzJTOJVf8V8S2O50sW034VIo4BFvDji4cQQMX+oof/n1Jp5UrItwtiOZD4qOw==" workbookSaltValue="ze8wFBfE3lpIlr4iIkq7J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<sst xmlns="http://schemas.openxmlformats.org/spreadsheetml/2006/main" count="233" uniqueCount="117">
  <si>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</si>
  <si>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</si>
  <si>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</si>
  <si>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</si>
  <si>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</si>
  <si>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</si>
  <si>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</si>
  <si>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</si>
  <si>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</si>
  <si>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</si>
  <si>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</si>
  <si>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</si>
  <si>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</si>
  <si>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</si>
  <si>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</si>
  <si>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</si>
  <si>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</si>
  <si>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</si>
  <si>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</si>
  <si>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</si>
  <si>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</si>
  <si>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</si>
  <si>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</si>
  <si>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</si>
  <si>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</si>
  <si>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</si>
  <si>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</si>
  <si>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</si>
  <si>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</si>
  <si>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</si>
  <si>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</si>
  <si>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</si>
  <si>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</si>
  <si>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</si>
  <si>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</si>
  <si>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</si>
  <si>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</si>
  <si>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</si>
  <si>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</si>
  <si>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</si>
  <si>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</si>
  <si>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</si>
  <si>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</si>
  <si>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</si>
  <si>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</si>
  <si>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</si>
  <si>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</si>
  <si>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</si>
  <si>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</si>
  <si>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</si>
  <si>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</si>
  <si>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</si>
  <si>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</si>
  <si>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</si>
  <si>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</si>
  <si>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</si>
  <si>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</si>
  <si>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</si>
  <si>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</si>
  <si>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</si>
  <si>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</si>
  <si>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</si>
  <si>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</si>
  <si>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</si>
  <si>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</si>
  <si>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</si>
  <si>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</si>
  <si>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</si>
  <si>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</si>
  <si>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</si>
  <si>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</si>
  <si>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</si>
  <si>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</si>
  <si>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</si>
  <si>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</si>
  <si>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</si>
  <si>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</si>
  <si>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</si>
  <si>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</si>
  <si>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</si>
  <si>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</si>
  <si>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</si>
  <si>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</si>
  <si>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</si>
  <si>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</si>
  <si>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</si>
  <si>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</si>
  <si>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</si>
  <si>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</si>
  <si>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</si>
  <si>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</si>
  <si>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</si>
  <si>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</si>
  <si>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</si>
  <si>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</si>
  <si>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</si>
  <si>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</si>
  <si>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</si>
  <si>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</si>
  <si>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</si>
  <si>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</si>
  <si>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</si>
  <si>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</si>
  <si>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</si>
  <si>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</si>
  <si>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</si>
  <si>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</si>
  <si>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</si>
  <si>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</si>
  <si>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</si>
  <si>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</si>
  <si>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</si>
  <si>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</si>
  <si>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</si>
  <si>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100%を下回っており、⑤料金回収率についても100%を下回っている状態です。経営状態が赤字であり、料金収入のみで事業を運営出来ておりません。類似団体と比べると高水準ではありますが、維持管理費の見直しや費用削減を行い、料金改定の必要性についても今後検討する必要があります。
　湯本第２配水池関連に充てるため企業債の借入を実施しました。現段階では今後の企業債借入予定はありませんが、借入が必要になった際には、借入額など十分な検討が必要になります。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16" eb="17">
      <t>シタ</t>
    </rPh>
    <rPh sb="184" eb="186">
      <t>コンゴ</t>
    </rPh>
    <phoneticPr fontId="4"/>
  </si>
  <si>
    <t>　昭和50年～60年代にかけて布設した水道管が多く、更新時期が間近に迫っています。
　水道管漏水が多い箇所については、平成27年度から平成28年度にかけ一部更新を実施していますが、今後、計画的な更新が必要と考えます。</t>
    <rPh sb="90" eb="92">
      <t>コンゴ</t>
    </rPh>
    <rPh sb="93" eb="96">
      <t>ケイカクテキ</t>
    </rPh>
    <rPh sb="97" eb="99">
      <t>コウシン</t>
    </rPh>
    <rPh sb="100" eb="102">
      <t>ヒツヨウ</t>
    </rPh>
    <rPh sb="103" eb="104">
      <t>カンガ</t>
    </rPh>
    <phoneticPr fontId="4"/>
  </si>
  <si>
    <t>　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このことから、今後の収入（給水収益等）と費用（維持管理費・老朽管更新工事費）を総合的に検証し、料金設定の妥当性・管路更新時期とその費用について検討が必要になります。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</si>
</sst>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56-4C61-B76E-97191E81EA2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2C56-4C61-B76E-97191E81EA2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25.38</c:v>
                </c:pt>
                <c:pt idx="1">
                  <c:v>24.87</c:v>
                </c:pt>
                <c:pt idx="2">
                  <c:v>22.37</c:v>
                </c:pt>
                <c:pt idx="3">
                  <c:v>21.23</c:v>
                </c:pt>
                <c:pt idx="4">
                  <c:v>19.760000000000002</c:v>
                </c:pt>
              </c:numCache>
            </c:numRef>
          </c:val>
          <c:extLst>
            <c:ext xmlns:c16="http://schemas.microsoft.com/office/drawing/2014/chart" uri="{C3380CC4-5D6E-409C-BE32-E72D297353CC}">
              <c16:uniqueId val="{00000000-006A-44AA-82F2-35E625E6447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006A-44AA-82F2-35E625E6447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87.26</c:v>
                </c:pt>
                <c:pt idx="1">
                  <c:v>87.26</c:v>
                </c:pt>
                <c:pt idx="2">
                  <c:v>87.26</c:v>
                </c:pt>
                <c:pt idx="3">
                  <c:v>87.26</c:v>
                </c:pt>
                <c:pt idx="4">
                  <c:v>87.26</c:v>
                </c:pt>
              </c:numCache>
            </c:numRef>
          </c:val>
          <c:extLst>
            <c:ext xmlns:c16="http://schemas.microsoft.com/office/drawing/2014/chart" uri="{C3380CC4-5D6E-409C-BE32-E72D297353CC}">
              <c16:uniqueId val="{00000000-8663-4AB4-9FD6-1313B833983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8663-4AB4-9FD6-1313B833983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98.31</c:v>
                </c:pt>
                <c:pt idx="1">
                  <c:v>86.43</c:v>
                </c:pt>
                <c:pt idx="2">
                  <c:v>76.040000000000006</c:v>
                </c:pt>
                <c:pt idx="3">
                  <c:v>130.35</c:v>
                </c:pt>
                <c:pt idx="4">
                  <c:v>85.07</c:v>
                </c:pt>
              </c:numCache>
            </c:numRef>
          </c:val>
          <c:extLst>
            <c:ext xmlns:c16="http://schemas.microsoft.com/office/drawing/2014/chart" uri="{C3380CC4-5D6E-409C-BE32-E72D297353CC}">
              <c16:uniqueId val="{00000000-6C75-40B8-8C71-543BBCF9AA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6C75-40B8-8C71-543BBCF9AA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B-4275-BAD4-8824B68DB50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B-4275-BAD4-8824B68DB50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3-411D-B782-AF0621465D8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3-411D-B782-AF0621465D8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B-4D7F-BE93-4C260FF6DCF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B-4D7F-BE93-4C260FF6DCF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6-48E5-9FD1-3A0FD198BA4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6-48E5-9FD1-3A0FD198BA4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1051.2</c:v>
                </c:pt>
                <c:pt idx="1">
                  <c:v>995.33</c:v>
                </c:pt>
                <c:pt idx="2">
                  <c:v>1118.1500000000001</c:v>
                </c:pt>
                <c:pt idx="3">
                  <c:v>1187.2</c:v>
                </c:pt>
                <c:pt idx="4">
                  <c:v>1336.07</c:v>
                </c:pt>
              </c:numCache>
            </c:numRef>
          </c:val>
          <c:extLst>
            <c:ext xmlns:c16="http://schemas.microsoft.com/office/drawing/2014/chart" uri="{C3380CC4-5D6E-409C-BE32-E72D297353CC}">
              <c16:uniqueId val="{00000000-0134-41E7-A3D2-2D28972FD64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0134-41E7-A3D2-2D28972FD64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92.08</c:v>
                </c:pt>
                <c:pt idx="1">
                  <c:v>81.33</c:v>
                </c:pt>
                <c:pt idx="2">
                  <c:v>71.08</c:v>
                </c:pt>
                <c:pt idx="3">
                  <c:v>70.209999999999994</c:v>
                </c:pt>
                <c:pt idx="4">
                  <c:v>49.65</c:v>
                </c:pt>
              </c:numCache>
            </c:numRef>
          </c:val>
          <c:extLst>
            <c:ext xmlns:c16="http://schemas.microsoft.com/office/drawing/2014/chart" uri="{C3380CC4-5D6E-409C-BE32-E72D297353CC}">
              <c16:uniqueId val="{00000000-806D-408E-B35C-01F5A72E4A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06D-408E-B35C-01F5A72E4A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169.51</c:v>
                </c:pt>
                <c:pt idx="1">
                  <c:v>206.23</c:v>
                </c:pt>
                <c:pt idx="2">
                  <c:v>234.2</c:v>
                </c:pt>
                <c:pt idx="3">
                  <c:v>242.92</c:v>
                </c:pt>
                <c:pt idx="4">
                  <c:v>354.13</c:v>
                </c:pt>
              </c:numCache>
            </c:numRef>
          </c:val>
          <c:extLst>
            <c:ext xmlns:c16="http://schemas.microsoft.com/office/drawing/2014/chart" uri="{C3380CC4-5D6E-409C-BE32-E72D297353CC}">
              <c16:uniqueId val="{00000000-0271-484D-AE91-D2DC136DC30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0271-484D-AE91-D2DC136DC30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天栄村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5304</v>
      </c>
      <c r="AM8" s="55"/>
      <c r="AN8" s="55"/>
      <c r="AO8" s="55"/>
      <c r="AP8" s="55"/>
      <c r="AQ8" s="55"/>
      <c r="AR8" s="55"/>
      <c r="AS8" s="55"/>
      <c r="AT8" s="45">
        <f>データ!$S$6</f>
        <v>225.52</v>
      </c>
      <c r="AU8" s="45"/>
      <c r="AV8" s="45"/>
      <c r="AW8" s="45"/>
      <c r="AX8" s="45"/>
      <c r="AY8" s="45"/>
      <c r="AZ8" s="45"/>
      <c r="BA8" s="45"/>
      <c r="BB8" s="45">
        <f>データ!$T$6</f>
        <v>23.52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6.55</v>
      </c>
      <c r="Q10" s="45"/>
      <c r="R10" s="45"/>
      <c r="S10" s="45"/>
      <c r="T10" s="45"/>
      <c r="U10" s="45"/>
      <c r="V10" s="45"/>
      <c r="W10" s="55">
        <f>データ!$Q$6</f>
        <v>2580</v>
      </c>
      <c r="X10" s="55"/>
      <c r="Y10" s="55"/>
      <c r="Z10" s="55"/>
      <c r="AA10" s="55"/>
      <c r="AB10" s="55"/>
      <c r="AC10" s="55"/>
      <c r="AD10" s="2"/>
      <c r="AE10" s="2"/>
      <c r="AF10" s="2"/>
      <c r="AG10" s="2"/>
      <c r="AH10" s="2"/>
      <c r="AI10" s="2"/>
      <c r="AJ10" s="2"/>
      <c r="AK10" s="2"/>
      <c r="AL10" s="55">
        <f>データ!$U$6</f>
        <v>346</v>
      </c>
      <c r="AM10" s="55"/>
      <c r="AN10" s="55"/>
      <c r="AO10" s="55"/>
      <c r="AP10" s="55"/>
      <c r="AQ10" s="55"/>
      <c r="AR10" s="55"/>
      <c r="AS10" s="55"/>
      <c r="AT10" s="45">
        <f>データ!$V$6</f>
        <v>3.38</v>
      </c>
      <c r="AU10" s="45"/>
      <c r="AV10" s="45"/>
      <c r="AW10" s="45"/>
      <c r="AX10" s="45"/>
      <c r="AY10" s="45"/>
      <c r="AZ10" s="45"/>
      <c r="BA10" s="45"/>
      <c r="BB10" s="45">
        <f>データ!$W$6</f>
        <v>102.37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sUJO4OFGt8Flyu0akCy37hfTrNvHj2nsw3Q/YoD82r4MSlrbktoC9ekmc2NdB5NKbMjhTg7R2TvcC29DNqdIfQ==" saltValue="ndYJvF85skLpdLKBLD4o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73440</v>
      </c>
      <c r="D6" s="20">
        <f t="shared" si="3"/>
        <v>47</v>
      </c>
      <c r="E6" s="20">
        <f t="shared" si="3"/>
        <v>1</v>
      </c>
      <c r="F6" s="20">
        <f t="shared" si="3"/>
        <v>0</v>
      </c>
      <c r="G6" s="20">
        <f t="shared" si="3"/>
        <v>0</v>
      </c>
      <c r="H6" s="20" t="str">
        <f t="shared" si="3"/>
        <v>福島県　天栄村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6.55</v>
      </c>
      <c r="Q6" s="21">
        <f t="shared" si="3"/>
        <v>2580</v>
      </c>
      <c r="R6" s="21">
        <f t="shared" si="3"/>
        <v>5304</v>
      </c>
      <c r="S6" s="21">
        <f t="shared" si="3"/>
        <v>225.52</v>
      </c>
      <c r="T6" s="21">
        <f t="shared" si="3"/>
        <v>23.52</v>
      </c>
      <c r="U6" s="21">
        <f t="shared" si="3"/>
        <v>346</v>
      </c>
      <c r="V6" s="21">
        <f t="shared" si="3"/>
        <v>3.38</v>
      </c>
      <c r="W6" s="21">
        <f t="shared" si="3"/>
        <v>102.37</v>
      </c>
      <c r="X6" s="22">
        <f>IF(X7="",NA(),X7)</f>
        <v>98.31</v>
      </c>
      <c r="Y6" s="22">
        <f t="shared" ref="Y6:AG6" si="4">IF(Y7="",NA(),Y7)</f>
        <v>86.43</v>
      </c>
      <c r="Z6" s="22">
        <f t="shared" si="4"/>
        <v>76.040000000000006</v>
      </c>
      <c r="AA6" s="22">
        <f t="shared" si="4"/>
        <v>130.35</v>
      </c>
      <c r="AB6" s="22">
        <f t="shared" si="4"/>
        <v>85.07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1051.2</v>
      </c>
      <c r="BF6" s="22">
        <f t="shared" ref="BF6:BN6" si="7">IF(BF7="",NA(),BF7)</f>
        <v>995.33</v>
      </c>
      <c r="BG6" s="22">
        <f t="shared" si="7"/>
        <v>1118.1500000000001</v>
      </c>
      <c r="BH6" s="22">
        <f t="shared" si="7"/>
        <v>1187.2</v>
      </c>
      <c r="BI6" s="22">
        <f t="shared" si="7"/>
        <v>1336.07</v>
      </c>
      <c r="BJ6" s="22">
        <f t="shared" si="7"/>
        <v>1274.21</v>
      </c>
      <c r="BK6" s="22">
        <f t="shared" si="7"/>
        <v>1183.92</v>
      </c>
      <c r="BL6" s="22">
        <f t="shared" si="7"/>
        <v>1128.72</v>
      </c>
      <c r="BM6" s="22">
        <f t="shared" si="7"/>
        <v>1125.25</v>
      </c>
      <c r="BN6" s="22">
        <f t="shared" si="7"/>
        <v>1157.05</v>
      </c>
      <c r="BO6" s="21" t="str">
        <f>IF(BO7="","",IF(BO7="-","【-】","【"&amp;SUBSTITUTE(TEXT(BO7,"#,##0.00"),"-","△")&amp;"】"))</f>
        <v>【982.48】</v>
      </c>
      <c r="BP6" s="22">
        <f>IF(BP7="",NA(),BP7)</f>
        <v>92.08</v>
      </c>
      <c r="BQ6" s="22">
        <f t="shared" ref="BQ6:BY6" si="8">IF(BQ7="",NA(),BQ7)</f>
        <v>81.33</v>
      </c>
      <c r="BR6" s="22">
        <f t="shared" si="8"/>
        <v>71.08</v>
      </c>
      <c r="BS6" s="22">
        <f t="shared" si="8"/>
        <v>70.209999999999994</v>
      </c>
      <c r="BT6" s="22">
        <f t="shared" si="8"/>
        <v>49.65</v>
      </c>
      <c r="BU6" s="22">
        <f t="shared" si="8"/>
        <v>41.25</v>
      </c>
      <c r="BV6" s="22">
        <f t="shared" si="8"/>
        <v>42.5</v>
      </c>
      <c r="BW6" s="22">
        <f t="shared" si="8"/>
        <v>41.84</v>
      </c>
      <c r="BX6" s="22">
        <f t="shared" si="8"/>
        <v>41.44</v>
      </c>
      <c r="BY6" s="22">
        <f t="shared" si="8"/>
        <v>37.65</v>
      </c>
      <c r="BZ6" s="21" t="str">
        <f>IF(BZ7="","",IF(BZ7="-","【-】","【"&amp;SUBSTITUTE(TEXT(BZ7,"#,##0.00"),"-","△")&amp;"】"))</f>
        <v>【50.61】</v>
      </c>
      <c r="CA6" s="22">
        <f>IF(CA7="",NA(),CA7)</f>
        <v>169.51</v>
      </c>
      <c r="CB6" s="22">
        <f t="shared" ref="CB6:CJ6" si="9">IF(CB7="",NA(),CB7)</f>
        <v>206.23</v>
      </c>
      <c r="CC6" s="22">
        <f t="shared" si="9"/>
        <v>234.2</v>
      </c>
      <c r="CD6" s="22">
        <f t="shared" si="9"/>
        <v>242.92</v>
      </c>
      <c r="CE6" s="22">
        <f t="shared" si="9"/>
        <v>354.13</v>
      </c>
      <c r="CF6" s="22">
        <f t="shared" si="9"/>
        <v>383.25</v>
      </c>
      <c r="CG6" s="22">
        <f t="shared" si="9"/>
        <v>377.72</v>
      </c>
      <c r="CH6" s="22">
        <f t="shared" si="9"/>
        <v>390.47</v>
      </c>
      <c r="CI6" s="22">
        <f t="shared" si="9"/>
        <v>403.61</v>
      </c>
      <c r="CJ6" s="22">
        <f t="shared" si="9"/>
        <v>442.82</v>
      </c>
      <c r="CK6" s="21" t="str">
        <f>IF(CK7="","",IF(CK7="-","【-】","【"&amp;SUBSTITUTE(TEXT(CK7,"#,##0.00"),"-","△")&amp;"】"))</f>
        <v>【320.83】</v>
      </c>
      <c r="CL6" s="22">
        <f>IF(CL7="",NA(),CL7)</f>
        <v>25.38</v>
      </c>
      <c r="CM6" s="22">
        <f t="shared" ref="CM6:CU6" si="10">IF(CM7="",NA(),CM7)</f>
        <v>24.87</v>
      </c>
      <c r="CN6" s="22">
        <f t="shared" si="10"/>
        <v>22.37</v>
      </c>
      <c r="CO6" s="22">
        <f t="shared" si="10"/>
        <v>21.23</v>
      </c>
      <c r="CP6" s="22">
        <f t="shared" si="10"/>
        <v>19.760000000000002</v>
      </c>
      <c r="CQ6" s="22">
        <f t="shared" si="10"/>
        <v>48.26</v>
      </c>
      <c r="CR6" s="22">
        <f t="shared" si="10"/>
        <v>48.01</v>
      </c>
      <c r="CS6" s="22">
        <f t="shared" si="10"/>
        <v>49.08</v>
      </c>
      <c r="CT6" s="22">
        <f t="shared" si="10"/>
        <v>51.46</v>
      </c>
      <c r="CU6" s="22">
        <f t="shared" si="10"/>
        <v>51.84</v>
      </c>
      <c r="CV6" s="21" t="str">
        <f>IF(CV7="","",IF(CV7="-","【-】","【"&amp;SUBSTITUTE(TEXT(CV7,"#,##0.00"),"-","△")&amp;"】"))</f>
        <v>【56.15】</v>
      </c>
      <c r="CW6" s="22">
        <f>IF(CW7="",NA(),CW7)</f>
        <v>87.26</v>
      </c>
      <c r="CX6" s="22">
        <f t="shared" ref="CX6:DF6" si="11">IF(CX7="",NA(),CX7)</f>
        <v>87.26</v>
      </c>
      <c r="CY6" s="22">
        <f t="shared" si="11"/>
        <v>87.26</v>
      </c>
      <c r="CZ6" s="22">
        <f t="shared" si="11"/>
        <v>87.26</v>
      </c>
      <c r="DA6" s="22">
        <f t="shared" si="11"/>
        <v>87.26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73440</v>
      </c>
      <c r="D7" s="24">
        <v>47</v>
      </c>
      <c r="E7" s="24">
        <v>1</v>
      </c>
      <c r="F7" s="24">
        <v>0</v>
      </c>
      <c r="G7" s="24">
        <v>0</v>
      </c>
      <c r="H7" s="24" t="s">
        <v>96</v>
      </c>
      <c r="I7" s="24" t="s">
        <v>97</v>
      </c>
      <c r="J7" s="24" t="s">
        <v>98</v>
      </c>
      <c r="K7" s="24" t="s">
        <v>99</v>
      </c>
      <c r="L7" s="24" t="s">
        <v>100</v>
      </c>
      <c r="M7" s="24" t="s">
        <v>101</v>
      </c>
      <c r="N7" s="25" t="s">
        <v>102</v>
      </c>
      <c r="O7" s="25" t="s">
        <v>103</v>
      </c>
      <c r="P7" s="25">
        <v>6.55</v>
      </c>
      <c r="Q7" s="25">
        <v>2580</v>
      </c>
      <c r="R7" s="25">
        <v>5304</v>
      </c>
      <c r="S7" s="25">
        <v>225.52</v>
      </c>
      <c r="T7" s="25">
        <v>23.52</v>
      </c>
      <c r="U7" s="25">
        <v>346</v>
      </c>
      <c r="V7" s="25">
        <v>3.38</v>
      </c>
      <c r="W7" s="25">
        <v>102.37</v>
      </c>
      <c r="X7" s="25">
        <v>98.31</v>
      </c>
      <c r="Y7" s="25">
        <v>86.43</v>
      </c>
      <c r="Z7" s="25">
        <v>76.040000000000006</v>
      </c>
      <c r="AA7" s="25">
        <v>130.35</v>
      </c>
      <c r="AB7" s="25">
        <v>85.07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1051.2</v>
      </c>
      <c r="BF7" s="25">
        <v>995.33</v>
      </c>
      <c r="BG7" s="25">
        <v>1118.1500000000001</v>
      </c>
      <c r="BH7" s="25">
        <v>1187.2</v>
      </c>
      <c r="BI7" s="25">
        <v>1336.07</v>
      </c>
      <c r="BJ7" s="25">
        <v>1274.21</v>
      </c>
      <c r="BK7" s="25">
        <v>1183.92</v>
      </c>
      <c r="BL7" s="25">
        <v>1128.72</v>
      </c>
      <c r="BM7" s="25">
        <v>1125.25</v>
      </c>
      <c r="BN7" s="25">
        <v>1157.05</v>
      </c>
      <c r="BO7" s="25">
        <v>982.48</v>
      </c>
      <c r="BP7" s="25">
        <v>92.08</v>
      </c>
      <c r="BQ7" s="25">
        <v>81.33</v>
      </c>
      <c r="BR7" s="25">
        <v>71.08</v>
      </c>
      <c r="BS7" s="25">
        <v>70.209999999999994</v>
      </c>
      <c r="BT7" s="25">
        <v>49.65</v>
      </c>
      <c r="BU7" s="25">
        <v>41.25</v>
      </c>
      <c r="BV7" s="25">
        <v>42.5</v>
      </c>
      <c r="BW7" s="25">
        <v>41.84</v>
      </c>
      <c r="BX7" s="25">
        <v>41.44</v>
      </c>
      <c r="BY7" s="25">
        <v>37.65</v>
      </c>
      <c r="BZ7" s="25">
        <v>50.61</v>
      </c>
      <c r="CA7" s="25">
        <v>169.51</v>
      </c>
      <c r="CB7" s="25">
        <v>206.23</v>
      </c>
      <c r="CC7" s="25">
        <v>234.2</v>
      </c>
      <c r="CD7" s="25">
        <v>242.92</v>
      </c>
      <c r="CE7" s="25">
        <v>354.13</v>
      </c>
      <c r="CF7" s="25">
        <v>383.25</v>
      </c>
      <c r="CG7" s="25">
        <v>377.72</v>
      </c>
      <c r="CH7" s="25">
        <v>390.47</v>
      </c>
      <c r="CI7" s="25">
        <v>403.61</v>
      </c>
      <c r="CJ7" s="25">
        <v>442.82</v>
      </c>
      <c r="CK7" s="25">
        <v>320.83</v>
      </c>
      <c r="CL7" s="25">
        <v>25.38</v>
      </c>
      <c r="CM7" s="25">
        <v>24.87</v>
      </c>
      <c r="CN7" s="25">
        <v>22.37</v>
      </c>
      <c r="CO7" s="25">
        <v>21.23</v>
      </c>
      <c r="CP7" s="25">
        <v>19.760000000000002</v>
      </c>
      <c r="CQ7" s="25">
        <v>48.26</v>
      </c>
      <c r="CR7" s="25">
        <v>48.01</v>
      </c>
      <c r="CS7" s="25">
        <v>49.08</v>
      </c>
      <c r="CT7" s="25">
        <v>51.46</v>
      </c>
      <c r="CU7" s="25">
        <v>51.84</v>
      </c>
      <c r="CV7" s="25">
        <v>56.15</v>
      </c>
      <c r="CW7" s="25">
        <v>87.26</v>
      </c>
      <c r="CX7" s="25">
        <v>87.26</v>
      </c>
      <c r="CY7" s="25">
        <v>87.26</v>
      </c>
      <c r="CZ7" s="25">
        <v>87.26</v>
      </c>
      <c r="DA7" s="25">
        <v>87.26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2023-12-05T01:05:01Z</dcterms:created>
  <dcterms:modified xsi:type="dcterms:W3CDTF">2024-01-31T01:34:50Z</dcterms:modified>
  <cp:category/>
</cp:coreProperties>
</file>