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iikiseibi09\Desktop\R060118_Fwd 【照会_2月2日（金）期限】公営企業に係る経営比較分析表（令和４年度決算）の分析等について\"/>
    </mc:Choice>
  </mc:AlternateContent>
  <xr:revisionPtr revIDLastSave="0" documentId="13_ncr:1_{D6255EF8-3473-4878-A027-011AE84B8229}" xr6:coauthVersionLast="45" xr6:coauthVersionMax="45" xr10:uidLastSave="{00000000-0000-0000-0000-000000000000}"/>
  <workbookProtection workbookAlgorithmName="SHA-512" workbookHashValue="+m//d7LgAoWGPQgClbcVRfxx8lOybmm+my4Z7v0cNmrl8ozA2cG0O0or/x4evDK72+ZSvJr/ee6Qmjf/spV1uA==" workbookSaltValue="2POSpwh3h0hfDFfWdXsNlA=="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<sst xmlns="http://schemas.openxmlformats.org/spreadsheetml/2006/main" count="228" uniqueCount="114">
  <si>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</si>
  <si>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</si>
  <si>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</si>
  <si>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</si>
  <si>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</si>
  <si>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</si>
  <si>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</si>
  <si>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</si>
  <si>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</si>
  <si>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</si>
  <si>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</si>
  <si>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</si>
  <si>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</si>
  <si>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</si>
  <si>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</si>
  <si>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</si>
  <si>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</si>
  <si>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</si>
  <si>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</si>
  <si>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</si>
  <si>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</si>
  <si>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</si>
  <si>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</si>
  <si>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</si>
  <si>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</si>
  <si>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</si>
  <si>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</si>
  <si>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</si>
  <si>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</si>
  <si>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</si>
  <si>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</si>
  <si>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</si>
  <si>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</si>
  <si>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</si>
  <si>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</si>
  <si>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</si>
  <si>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</si>
  <si>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</si>
  <si>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</si>
  <si>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</si>
  <si>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</si>
  <si>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</si>
  <si>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</si>
  <si>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</si>
  <si>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</si>
  <si>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</si>
  <si>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</si>
  <si>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</si>
  <si>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</si>
  <si>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</si>
  <si>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</si>
  <si>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</si>
  <si>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</si>
  <si>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</si>
  <si>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</si>
  <si>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</si>
  <si>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</si>
  <si>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</si>
  <si>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</si>
  <si>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</si>
  <si>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</si>
  <si>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</si>
  <si>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</si>
  <si>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</si>
  <si>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</si>
  <si>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</si>
  <si>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</si>
  <si>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</si>
  <si>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</si>
  <si>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</si>
  <si>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</si>
  <si>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</si>
  <si>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</si>
  <si>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</si>
  <si>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</si>
  <si>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</si>
  <si>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</si>
  <si>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</si>
  <si>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</si>
  <si>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</si>
  <si>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</si>
  <si>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</si>
  <si>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</si>
  <si>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</si>
  <si>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</si>
  <si>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</si>
  <si>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</si>
  <si>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</si>
  <si>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</si>
  <si>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</si>
  <si>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</si>
  <si>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</si>
  <si>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</si>
  <si>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天栄村</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</si>
  <si>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</si>
  <si>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</si>
  <si>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</si>
  <si>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</si>
  <si>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</si>
  <si>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</si>
  <si>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</si>
  <si>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</si>
  <si>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</si>
  <si>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</si>
  <si>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</si>
  <si>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</si>
  <si>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</si>
  <si>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</si>
  <si>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</si>
  <si>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</si>
  <si>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</si>
  <si>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①経常収支比率については、給水収益の減少により100％を下回り、赤字となりました。また、類似団体平均値と比較して低水準であるため、さらなる維持管理費等の縮減と効率化の推進に努める必要があります。
　③流動比率では、単年度での支払能力が平均値よりも低く、流動負債の大半を占める企業債が近年ピークを迎えているため、水道事業会計を圧迫している状態であり、④企業債残高対給水収益比率が平均値より高いことから、企業債残高の縮小のため企業債借入額については十分に検討する必要があります。
　⑤料金回収率は平均を若干上回っておりますが、料金回収率が80.4%と事業運営が給水収益では賄えておらず、一般会計繰入金で補っている状況を表しています。今後、水道料金が適切か料金改定も踏まえた検討が必要になる可能性があります。
　⑥給水原価については、天栄村は広大な面積を有しており、点在する集落へ水道水を供給するため費用が大きくなる傾向があるため、前年度から平均値を下回っているものの、毎年費用の見直しを行い費用の削減に努める必要があります。
　⑦施設利用率は、類似団体と同程度の水準で推移しています。　
　⑧有収率は、継続した管路の更新事業や漏水調査により改善され、平均値を上回っております。引続き計画的な更新を行い有収率の向上に努めていきます。
</t>
    <rPh sb="14" eb="16">
      <t>キュウスイ</t>
    </rPh>
    <rPh sb="16" eb="18">
      <t>シュウエキ</t>
    </rPh>
    <rPh sb="19" eb="21">
      <t>ゲンショウ</t>
    </rPh>
    <rPh sb="29" eb="31">
      <t>シタマワ</t>
    </rPh>
    <rPh sb="33" eb="35">
      <t>アカジ</t>
    </rPh>
    <rPh sb="45" eb="47">
      <t>ルイジ</t>
    </rPh>
    <rPh sb="47" eb="49">
      <t>ダンタイ</t>
    </rPh>
    <rPh sb="53" eb="55">
      <t>ヒカク</t>
    </rPh>
    <rPh sb="252" eb="254">
      <t>ウワマワ</t>
    </rPh>
    <rPh sb="262" eb="264">
      <t>リョウキン</t>
    </rPh>
    <rPh sb="264" eb="267">
      <t>カイシュウリツ</t>
    </rPh>
    <rPh sb="355" eb="357">
      <t>キュウスイ</t>
    </rPh>
    <rPh sb="357" eb="359">
      <t>ゲンカ</t>
    </rPh>
    <rPh sb="406" eb="408">
      <t>ケイコウ</t>
    </rPh>
    <rPh sb="414" eb="417">
      <t>ゼンネンド</t>
    </rPh>
    <rPh sb="419" eb="422">
      <t>ヘイキンチ</t>
    </rPh>
    <rPh sb="423" eb="425">
      <t>シタマワ</t>
    </rPh>
    <rPh sb="464" eb="466">
      <t>シセツ</t>
    </rPh>
    <rPh sb="466" eb="468">
      <t>リヨウ</t>
    </rPh>
    <rPh sb="468" eb="469">
      <t>リツ</t>
    </rPh>
    <rPh sb="471" eb="475">
      <t>ルイジダンタイ</t>
    </rPh>
    <rPh sb="476" eb="479">
      <t>ドウテイド</t>
    </rPh>
    <rPh sb="480" eb="482">
      <t>スイジュン</t>
    </rPh>
    <rPh sb="483" eb="485">
      <t>スイイ</t>
    </rPh>
    <phoneticPr fontId="4"/>
  </si>
  <si>
    <t>　毎年計画的に老朽管を更新しています。昭和５０年代布設の石綿セメント管が約2.2ｋｍ残っており、毎年度約４００mの布設替を行い耐震管への更新を図っています。
　水道管の耐用年数である４０年を経過した管が全体の約１４％あり、計画的な更新が必要になります。</t>
    <phoneticPr fontId="4"/>
  </si>
  <si>
    <t>　村水道事業については、水源の大部分が水質の安定した湧水であるため、浄水施設に係る費用が抑えられてはいますが、給水区域が広大で点在しているという地域的特徴から、継続して安全な水を安定して供給するための、維持管理費や管路更新費には、多大なる時間と費用を要すると予想されます。
　今後、施設等更新時期が到来することを見据え、経営計画を立てることが急務であり、また、給水人口も年々減少していることから、料金収入の減少も予想されるため、水道料金が適切かどうか、定期的に見直しを行い、料金改定等も含めた検討が必要となりますが、料金改定が必要となった際には、十分な議論と使用者への説明を行うことが必要と考え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</si>
</sst>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166-465C-B2FF-82B631E5E20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0.32</c:v>
                </c:pt>
                <c:pt idx="1">
                  <c:v>0.81</c:v>
                </c:pt>
                <c:pt idx="2">
                  <c:v>0.38</c:v>
                </c:pt>
                <c:pt idx="3">
                  <c:v>0.51</c:v>
                </c:pt>
                <c:pt idx="4">
                  <c:v>0.35</c:v>
                </c:pt>
              </c:numCache>
            </c:numRef>
          </c:val>
          <c:smooth val="0"/>
          <c:extLst>
            <c:ext xmlns:c16="http://schemas.microsoft.com/office/drawing/2014/chart" uri="{C3380CC4-5D6E-409C-BE32-E72D297353CC}">
              <c16:uniqueId val="{00000001-4166-465C-B2FF-82B631E5E20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41.55</c:v>
                </c:pt>
                <c:pt idx="1">
                  <c:v>42.38</c:v>
                </c:pt>
                <c:pt idx="2">
                  <c:v>43.94</c:v>
                </c:pt>
                <c:pt idx="3">
                  <c:v>43.04</c:v>
                </c:pt>
                <c:pt idx="4">
                  <c:v>43.33</c:v>
                </c:pt>
              </c:numCache>
            </c:numRef>
          </c:val>
          <c:extLst>
            <c:ext xmlns:c16="http://schemas.microsoft.com/office/drawing/2014/chart" uri="{C3380CC4-5D6E-409C-BE32-E72D297353CC}">
              <c16:uniqueId val="{00000000-9243-4923-B02B-E1073B79CED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39.61</c:v>
                </c:pt>
                <c:pt idx="1">
                  <c:v>41.06</c:v>
                </c:pt>
                <c:pt idx="2">
                  <c:v>39.94</c:v>
                </c:pt>
                <c:pt idx="3">
                  <c:v>40.19</c:v>
                </c:pt>
                <c:pt idx="4">
                  <c:v>41.14</c:v>
                </c:pt>
              </c:numCache>
            </c:numRef>
          </c:val>
          <c:smooth val="0"/>
          <c:extLst>
            <c:ext xmlns:c16="http://schemas.microsoft.com/office/drawing/2014/chart" uri="{C3380CC4-5D6E-409C-BE32-E72D297353CC}">
              <c16:uniqueId val="{00000001-9243-4923-B02B-E1073B79CED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89.56</c:v>
                </c:pt>
                <c:pt idx="1">
                  <c:v>86.13</c:v>
                </c:pt>
                <c:pt idx="2">
                  <c:v>86.4</c:v>
                </c:pt>
                <c:pt idx="3">
                  <c:v>86.97</c:v>
                </c:pt>
                <c:pt idx="4">
                  <c:v>83.36</c:v>
                </c:pt>
              </c:numCache>
            </c:numRef>
          </c:val>
          <c:extLst>
            <c:ext xmlns:c16="http://schemas.microsoft.com/office/drawing/2014/chart" uri="{C3380CC4-5D6E-409C-BE32-E72D297353CC}">
              <c16:uniqueId val="{00000000-7AD3-45CC-A94C-74FF3991AEA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72.959999999999994</c:v>
                </c:pt>
                <c:pt idx="1">
                  <c:v>72.42</c:v>
                </c:pt>
                <c:pt idx="2">
                  <c:v>69.41</c:v>
                </c:pt>
                <c:pt idx="3">
                  <c:v>71.52</c:v>
                </c:pt>
                <c:pt idx="4">
                  <c:v>70.42</c:v>
                </c:pt>
              </c:numCache>
            </c:numRef>
          </c:val>
          <c:smooth val="0"/>
          <c:extLst>
            <c:ext xmlns:c16="http://schemas.microsoft.com/office/drawing/2014/chart" uri="{C3380CC4-5D6E-409C-BE32-E72D297353CC}">
              <c16:uniqueId val="{00000001-7AD3-45CC-A94C-74FF3991AEA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105.83</c:v>
                </c:pt>
                <c:pt idx="1">
                  <c:v>104.26</c:v>
                </c:pt>
                <c:pt idx="2">
                  <c:v>105.11</c:v>
                </c:pt>
                <c:pt idx="3">
                  <c:v>102.51</c:v>
                </c:pt>
                <c:pt idx="4">
                  <c:v>99.93</c:v>
                </c:pt>
              </c:numCache>
            </c:numRef>
          </c:val>
          <c:extLst>
            <c:ext xmlns:c16="http://schemas.microsoft.com/office/drawing/2014/chart" uri="{C3380CC4-5D6E-409C-BE32-E72D297353CC}">
              <c16:uniqueId val="{00000000-44B6-4226-A183-1DACA35439B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107.64</c:v>
                </c:pt>
                <c:pt idx="1">
                  <c:v>108.22</c:v>
                </c:pt>
                <c:pt idx="2">
                  <c:v>114.22</c:v>
                </c:pt>
                <c:pt idx="3">
                  <c:v>108.19</c:v>
                </c:pt>
                <c:pt idx="4">
                  <c:v>106.93</c:v>
                </c:pt>
              </c:numCache>
            </c:numRef>
          </c:val>
          <c:smooth val="0"/>
          <c:extLst>
            <c:ext xmlns:c16="http://schemas.microsoft.com/office/drawing/2014/chart" uri="{C3380CC4-5D6E-409C-BE32-E72D297353CC}">
              <c16:uniqueId val="{00000001-44B6-4226-A183-1DACA35439B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41.79</c:v>
                </c:pt>
                <c:pt idx="1">
                  <c:v>43.48</c:v>
                </c:pt>
                <c:pt idx="2">
                  <c:v>45.26</c:v>
                </c:pt>
                <c:pt idx="3">
                  <c:v>46.81</c:v>
                </c:pt>
                <c:pt idx="4">
                  <c:v>48.32</c:v>
                </c:pt>
              </c:numCache>
            </c:numRef>
          </c:val>
          <c:extLst>
            <c:ext xmlns:c16="http://schemas.microsoft.com/office/drawing/2014/chart" uri="{C3380CC4-5D6E-409C-BE32-E72D297353CC}">
              <c16:uniqueId val="{00000000-4144-4408-BC75-33D1A318515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54.09</c:v>
                </c:pt>
                <c:pt idx="1">
                  <c:v>52.73</c:v>
                </c:pt>
                <c:pt idx="2">
                  <c:v>53.25</c:v>
                </c:pt>
                <c:pt idx="3">
                  <c:v>53.4</c:v>
                </c:pt>
                <c:pt idx="4">
                  <c:v>52.14</c:v>
                </c:pt>
              </c:numCache>
            </c:numRef>
          </c:val>
          <c:smooth val="0"/>
          <c:extLst>
            <c:ext xmlns:c16="http://schemas.microsoft.com/office/drawing/2014/chart" uri="{C3380CC4-5D6E-409C-BE32-E72D297353CC}">
              <c16:uniqueId val="{00000001-4144-4408-BC75-33D1A318515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AEA-4CCA-BA4C-606D1C0B961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18.68</c:v>
                </c:pt>
                <c:pt idx="1">
                  <c:v>19.91</c:v>
                </c:pt>
                <c:pt idx="2">
                  <c:v>23.02</c:v>
                </c:pt>
                <c:pt idx="3">
                  <c:v>21.86</c:v>
                </c:pt>
                <c:pt idx="4">
                  <c:v>21.01</c:v>
                </c:pt>
              </c:numCache>
            </c:numRef>
          </c:val>
          <c:smooth val="0"/>
          <c:extLst>
            <c:ext xmlns:c16="http://schemas.microsoft.com/office/drawing/2014/chart" uri="{C3380CC4-5D6E-409C-BE32-E72D297353CC}">
              <c16:uniqueId val="{00000001-3AEA-4CCA-BA4C-606D1C0B961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1A3-433D-A594-A3D1FCC272F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30.84</c:v>
                </c:pt>
                <c:pt idx="1">
                  <c:v>25.29</c:v>
                </c:pt>
                <c:pt idx="2">
                  <c:v>22.71</c:v>
                </c:pt>
                <c:pt idx="3">
                  <c:v>6.17</c:v>
                </c:pt>
                <c:pt idx="4">
                  <c:v>20.41</c:v>
                </c:pt>
              </c:numCache>
            </c:numRef>
          </c:val>
          <c:smooth val="0"/>
          <c:extLst>
            <c:ext xmlns:c16="http://schemas.microsoft.com/office/drawing/2014/chart" uri="{C3380CC4-5D6E-409C-BE32-E72D297353CC}">
              <c16:uniqueId val="{00000001-01A3-433D-A594-A3D1FCC272F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152.41999999999999</c:v>
                </c:pt>
                <c:pt idx="1">
                  <c:v>180.31</c:v>
                </c:pt>
                <c:pt idx="2">
                  <c:v>161.44999999999999</c:v>
                </c:pt>
                <c:pt idx="3">
                  <c:v>156.5</c:v>
                </c:pt>
                <c:pt idx="4">
                  <c:v>154.41</c:v>
                </c:pt>
              </c:numCache>
            </c:numRef>
          </c:val>
          <c:extLst>
            <c:ext xmlns:c16="http://schemas.microsoft.com/office/drawing/2014/chart" uri="{C3380CC4-5D6E-409C-BE32-E72D297353CC}">
              <c16:uniqueId val="{00000000-B0AE-4D40-B62D-EDA79E3CA97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450.54</c:v>
                </c:pt>
                <c:pt idx="1">
                  <c:v>348.88</c:v>
                </c:pt>
                <c:pt idx="2">
                  <c:v>381.07</c:v>
                </c:pt>
                <c:pt idx="3">
                  <c:v>367.4</c:v>
                </c:pt>
                <c:pt idx="4">
                  <c:v>345.42</c:v>
                </c:pt>
              </c:numCache>
            </c:numRef>
          </c:val>
          <c:smooth val="0"/>
          <c:extLst>
            <c:ext xmlns:c16="http://schemas.microsoft.com/office/drawing/2014/chart" uri="{C3380CC4-5D6E-409C-BE32-E72D297353CC}">
              <c16:uniqueId val="{00000001-B0AE-4D40-B62D-EDA79E3CA97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923.96</c:v>
                </c:pt>
                <c:pt idx="1">
                  <c:v>918.68</c:v>
                </c:pt>
                <c:pt idx="2">
                  <c:v>833.35</c:v>
                </c:pt>
                <c:pt idx="3">
                  <c:v>802.65</c:v>
                </c:pt>
                <c:pt idx="4">
                  <c:v>792.29</c:v>
                </c:pt>
              </c:numCache>
            </c:numRef>
          </c:val>
          <c:extLst>
            <c:ext xmlns:c16="http://schemas.microsoft.com/office/drawing/2014/chart" uri="{C3380CC4-5D6E-409C-BE32-E72D297353CC}">
              <c16:uniqueId val="{00000000-B3A2-4B87-8444-6A545493EDD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496.56</c:v>
                </c:pt>
                <c:pt idx="1">
                  <c:v>540.38</c:v>
                </c:pt>
                <c:pt idx="2">
                  <c:v>556.47</c:v>
                </c:pt>
                <c:pt idx="3">
                  <c:v>564.99</c:v>
                </c:pt>
                <c:pt idx="4">
                  <c:v>631.39</c:v>
                </c:pt>
              </c:numCache>
            </c:numRef>
          </c:val>
          <c:smooth val="0"/>
          <c:extLst>
            <c:ext xmlns:c16="http://schemas.microsoft.com/office/drawing/2014/chart" uri="{C3380CC4-5D6E-409C-BE32-E72D297353CC}">
              <c16:uniqueId val="{00000001-B3A2-4B87-8444-6A545493EDD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85.5</c:v>
                </c:pt>
                <c:pt idx="1">
                  <c:v>80.34</c:v>
                </c:pt>
                <c:pt idx="2">
                  <c:v>87.21</c:v>
                </c:pt>
                <c:pt idx="3">
                  <c:v>82.83</c:v>
                </c:pt>
                <c:pt idx="4">
                  <c:v>80.41</c:v>
                </c:pt>
              </c:numCache>
            </c:numRef>
          </c:val>
          <c:extLst>
            <c:ext xmlns:c16="http://schemas.microsoft.com/office/drawing/2014/chart" uri="{C3380CC4-5D6E-409C-BE32-E72D297353CC}">
              <c16:uniqueId val="{00000000-DF56-430E-867F-FC676DD769C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84.9</c:v>
                </c:pt>
                <c:pt idx="1">
                  <c:v>83.22</c:v>
                </c:pt>
                <c:pt idx="2">
                  <c:v>78.67</c:v>
                </c:pt>
                <c:pt idx="3">
                  <c:v>80.56</c:v>
                </c:pt>
                <c:pt idx="4">
                  <c:v>76.55</c:v>
                </c:pt>
              </c:numCache>
            </c:numRef>
          </c:val>
          <c:smooth val="0"/>
          <c:extLst>
            <c:ext xmlns:c16="http://schemas.microsoft.com/office/drawing/2014/chart" uri="{C3380CC4-5D6E-409C-BE32-E72D297353CC}">
              <c16:uniqueId val="{00000001-DF56-430E-867F-FC676DD769C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236.46</c:v>
                </c:pt>
                <c:pt idx="1">
                  <c:v>248.51</c:v>
                </c:pt>
                <c:pt idx="2">
                  <c:v>230.22</c:v>
                </c:pt>
                <c:pt idx="3">
                  <c:v>242.21</c:v>
                </c:pt>
                <c:pt idx="4">
                  <c:v>251.4</c:v>
                </c:pt>
              </c:numCache>
            </c:numRef>
          </c:val>
          <c:extLst>
            <c:ext xmlns:c16="http://schemas.microsoft.com/office/drawing/2014/chart" uri="{C3380CC4-5D6E-409C-BE32-E72D297353CC}">
              <c16:uniqueId val="{00000000-42B7-4798-BB6F-4D8A1A579EC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231.9</c:v>
                </c:pt>
                <c:pt idx="1">
                  <c:v>234.17</c:v>
                </c:pt>
                <c:pt idx="2">
                  <c:v>257.95</c:v>
                </c:pt>
                <c:pt idx="3">
                  <c:v>260.87</c:v>
                </c:pt>
                <c:pt idx="4">
                  <c:v>269.25</c:v>
                </c:pt>
              </c:numCache>
            </c:numRef>
          </c:val>
          <c:smooth val="0"/>
          <c:extLst>
            <c:ext xmlns:c16="http://schemas.microsoft.com/office/drawing/2014/chart" uri="{C3380CC4-5D6E-409C-BE32-E72D297353CC}">
              <c16:uniqueId val="{00000001-42B7-4798-BB6F-4D8A1A579EC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福島県　天栄村</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A9</v>
      </c>
      <c r="X8" s="76"/>
      <c r="Y8" s="76"/>
      <c r="Z8" s="76"/>
      <c r="AA8" s="76"/>
      <c r="AB8" s="76"/>
      <c r="AC8" s="76"/>
      <c r="AD8" s="76" t="str">
        <f>データ!$M$6</f>
        <v>非設置</v>
      </c>
      <c r="AE8" s="76"/>
      <c r="AF8" s="76"/>
      <c r="AG8" s="76"/>
      <c r="AH8" s="76"/>
      <c r="AI8" s="76"/>
      <c r="AJ8" s="76"/>
      <c r="AK8" s="2"/>
      <c r="AL8" s="59">
        <f>データ!$R$6</f>
        <v>5304</v>
      </c>
      <c r="AM8" s="59"/>
      <c r="AN8" s="59"/>
      <c r="AO8" s="59"/>
      <c r="AP8" s="59"/>
      <c r="AQ8" s="59"/>
      <c r="AR8" s="59"/>
      <c r="AS8" s="59"/>
      <c r="AT8" s="56">
        <f>データ!$S$6</f>
        <v>225.52</v>
      </c>
      <c r="AU8" s="57"/>
      <c r="AV8" s="57"/>
      <c r="AW8" s="57"/>
      <c r="AX8" s="57"/>
      <c r="AY8" s="57"/>
      <c r="AZ8" s="57"/>
      <c r="BA8" s="57"/>
      <c r="BB8" s="46">
        <f>データ!$T$6</f>
        <v>23.52</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x14ac:dyDescent="0.15">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x14ac:dyDescent="0.15">
      <c r="A10" s="2"/>
      <c r="B10" s="56" t="str">
        <f>データ!$N$6</f>
        <v>-</v>
      </c>
      <c r="C10" s="57"/>
      <c r="D10" s="57"/>
      <c r="E10" s="57"/>
      <c r="F10" s="57"/>
      <c r="G10" s="57"/>
      <c r="H10" s="57"/>
      <c r="I10" s="56">
        <f>データ!$O$6</f>
        <v>65.75</v>
      </c>
      <c r="J10" s="57"/>
      <c r="K10" s="57"/>
      <c r="L10" s="57"/>
      <c r="M10" s="57"/>
      <c r="N10" s="57"/>
      <c r="O10" s="58"/>
      <c r="P10" s="46">
        <f>データ!$P$6</f>
        <v>87.19</v>
      </c>
      <c r="Q10" s="46"/>
      <c r="R10" s="46"/>
      <c r="S10" s="46"/>
      <c r="T10" s="46"/>
      <c r="U10" s="46"/>
      <c r="V10" s="46"/>
      <c r="W10" s="59">
        <f>データ!$Q$6</f>
        <v>4087</v>
      </c>
      <c r="X10" s="59"/>
      <c r="Y10" s="59"/>
      <c r="Z10" s="59"/>
      <c r="AA10" s="59"/>
      <c r="AB10" s="59"/>
      <c r="AC10" s="59"/>
      <c r="AD10" s="2"/>
      <c r="AE10" s="2"/>
      <c r="AF10" s="2"/>
      <c r="AG10" s="2"/>
      <c r="AH10" s="2"/>
      <c r="AI10" s="2"/>
      <c r="AJ10" s="2"/>
      <c r="AK10" s="2"/>
      <c r="AL10" s="59">
        <f>データ!$U$6</f>
        <v>4607</v>
      </c>
      <c r="AM10" s="59"/>
      <c r="AN10" s="59"/>
      <c r="AO10" s="59"/>
      <c r="AP10" s="59"/>
      <c r="AQ10" s="59"/>
      <c r="AR10" s="59"/>
      <c r="AS10" s="59"/>
      <c r="AT10" s="56">
        <f>データ!$V$6</f>
        <v>80.42</v>
      </c>
      <c r="AU10" s="57"/>
      <c r="AV10" s="57"/>
      <c r="AW10" s="57"/>
      <c r="AX10" s="57"/>
      <c r="AY10" s="57"/>
      <c r="AZ10" s="57"/>
      <c r="BA10" s="57"/>
      <c r="BB10" s="46">
        <f>データ!$W$6</f>
        <v>57.29</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x14ac:dyDescent="0.15">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111</v>
      </c>
      <c r="BM16" s="32"/>
      <c r="BN16" s="32"/>
      <c r="BO16" s="32"/>
      <c r="BP16" s="32"/>
      <c r="BQ16" s="32"/>
      <c r="BR16" s="32"/>
      <c r="BS16" s="32"/>
      <c r="BT16" s="32"/>
      <c r="BU16" s="32"/>
      <c r="BV16" s="32"/>
      <c r="BW16" s="32"/>
      <c r="BX16" s="32"/>
      <c r="BY16" s="32"/>
      <c r="BZ16" s="3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112</v>
      </c>
      <c r="BM47" s="32"/>
      <c r="BN47" s="32"/>
      <c r="BO47" s="32"/>
      <c r="BP47" s="32"/>
      <c r="BQ47" s="32"/>
      <c r="BR47" s="32"/>
      <c r="BS47" s="32"/>
      <c r="BT47" s="32"/>
      <c r="BU47" s="32"/>
      <c r="BV47" s="32"/>
      <c r="BW47" s="32"/>
      <c r="BX47" s="32"/>
      <c r="BY47" s="32"/>
      <c r="BZ47" s="3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15">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15">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113</v>
      </c>
      <c r="BM66" s="90"/>
      <c r="BN66" s="90"/>
      <c r="BO66" s="90"/>
      <c r="BP66" s="90"/>
      <c r="BQ66" s="90"/>
      <c r="BR66" s="90"/>
      <c r="BS66" s="90"/>
      <c r="BT66" s="90"/>
      <c r="BU66" s="90"/>
      <c r="BV66" s="90"/>
      <c r="BW66" s="90"/>
      <c r="BX66" s="90"/>
      <c r="BY66" s="90"/>
      <c r="BZ66" s="3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90"/>
      <c r="BN67" s="90"/>
      <c r="BO67" s="90"/>
      <c r="BP67" s="90"/>
      <c r="BQ67" s="90"/>
      <c r="BR67" s="90"/>
      <c r="BS67" s="90"/>
      <c r="BT67" s="90"/>
      <c r="BU67" s="90"/>
      <c r="BV67" s="90"/>
      <c r="BW67" s="90"/>
      <c r="BX67" s="90"/>
      <c r="BY67" s="90"/>
      <c r="BZ67" s="3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90"/>
      <c r="BN68" s="90"/>
      <c r="BO68" s="90"/>
      <c r="BP68" s="90"/>
      <c r="BQ68" s="90"/>
      <c r="BR68" s="90"/>
      <c r="BS68" s="90"/>
      <c r="BT68" s="90"/>
      <c r="BU68" s="90"/>
      <c r="BV68" s="90"/>
      <c r="BW68" s="90"/>
      <c r="BX68" s="90"/>
      <c r="BY68" s="90"/>
      <c r="BZ68" s="3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90"/>
      <c r="BN69" s="90"/>
      <c r="BO69" s="90"/>
      <c r="BP69" s="90"/>
      <c r="BQ69" s="90"/>
      <c r="BR69" s="90"/>
      <c r="BS69" s="90"/>
      <c r="BT69" s="90"/>
      <c r="BU69" s="90"/>
      <c r="BV69" s="90"/>
      <c r="BW69" s="90"/>
      <c r="BX69" s="90"/>
      <c r="BY69" s="90"/>
      <c r="BZ69" s="3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90"/>
      <c r="BN70" s="90"/>
      <c r="BO70" s="90"/>
      <c r="BP70" s="90"/>
      <c r="BQ70" s="90"/>
      <c r="BR70" s="90"/>
      <c r="BS70" s="90"/>
      <c r="BT70" s="90"/>
      <c r="BU70" s="90"/>
      <c r="BV70" s="90"/>
      <c r="BW70" s="90"/>
      <c r="BX70" s="90"/>
      <c r="BY70" s="90"/>
      <c r="BZ70" s="3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90"/>
      <c r="BN71" s="90"/>
      <c r="BO71" s="90"/>
      <c r="BP71" s="90"/>
      <c r="BQ71" s="90"/>
      <c r="BR71" s="90"/>
      <c r="BS71" s="90"/>
      <c r="BT71" s="90"/>
      <c r="BU71" s="90"/>
      <c r="BV71" s="90"/>
      <c r="BW71" s="90"/>
      <c r="BX71" s="90"/>
      <c r="BY71" s="90"/>
      <c r="BZ71" s="3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90"/>
      <c r="BN72" s="90"/>
      <c r="BO72" s="90"/>
      <c r="BP72" s="90"/>
      <c r="BQ72" s="90"/>
      <c r="BR72" s="90"/>
      <c r="BS72" s="90"/>
      <c r="BT72" s="90"/>
      <c r="BU72" s="90"/>
      <c r="BV72" s="90"/>
      <c r="BW72" s="90"/>
      <c r="BX72" s="90"/>
      <c r="BY72" s="90"/>
      <c r="BZ72" s="3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90"/>
      <c r="BN73" s="90"/>
      <c r="BO73" s="90"/>
      <c r="BP73" s="90"/>
      <c r="BQ73" s="90"/>
      <c r="BR73" s="90"/>
      <c r="BS73" s="90"/>
      <c r="BT73" s="90"/>
      <c r="BU73" s="90"/>
      <c r="BV73" s="90"/>
      <c r="BW73" s="90"/>
      <c r="BX73" s="90"/>
      <c r="BY73" s="90"/>
      <c r="BZ73" s="3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90"/>
      <c r="BN74" s="90"/>
      <c r="BO74" s="90"/>
      <c r="BP74" s="90"/>
      <c r="BQ74" s="90"/>
      <c r="BR74" s="90"/>
      <c r="BS74" s="90"/>
      <c r="BT74" s="90"/>
      <c r="BU74" s="90"/>
      <c r="BV74" s="90"/>
      <c r="BW74" s="90"/>
      <c r="BX74" s="90"/>
      <c r="BY74" s="90"/>
      <c r="BZ74" s="3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90"/>
      <c r="BN75" s="90"/>
      <c r="BO75" s="90"/>
      <c r="BP75" s="90"/>
      <c r="BQ75" s="90"/>
      <c r="BR75" s="90"/>
      <c r="BS75" s="90"/>
      <c r="BT75" s="90"/>
      <c r="BU75" s="90"/>
      <c r="BV75" s="90"/>
      <c r="BW75" s="90"/>
      <c r="BX75" s="90"/>
      <c r="BY75" s="90"/>
      <c r="BZ75" s="3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90"/>
      <c r="BN76" s="90"/>
      <c r="BO76" s="90"/>
      <c r="BP76" s="90"/>
      <c r="BQ76" s="90"/>
      <c r="BR76" s="90"/>
      <c r="BS76" s="90"/>
      <c r="BT76" s="90"/>
      <c r="BU76" s="90"/>
      <c r="BV76" s="90"/>
      <c r="BW76" s="90"/>
      <c r="BX76" s="90"/>
      <c r="BY76" s="90"/>
      <c r="BZ76" s="3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90"/>
      <c r="BN77" s="90"/>
      <c r="BO77" s="90"/>
      <c r="BP77" s="90"/>
      <c r="BQ77" s="90"/>
      <c r="BR77" s="90"/>
      <c r="BS77" s="90"/>
      <c r="BT77" s="90"/>
      <c r="BU77" s="90"/>
      <c r="BV77" s="90"/>
      <c r="BW77" s="90"/>
      <c r="BX77" s="90"/>
      <c r="BY77" s="90"/>
      <c r="BZ77" s="3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90"/>
      <c r="BN78" s="90"/>
      <c r="BO78" s="90"/>
      <c r="BP78" s="90"/>
      <c r="BQ78" s="90"/>
      <c r="BR78" s="90"/>
      <c r="BS78" s="90"/>
      <c r="BT78" s="90"/>
      <c r="BU78" s="90"/>
      <c r="BV78" s="90"/>
      <c r="BW78" s="90"/>
      <c r="BX78" s="90"/>
      <c r="BY78" s="90"/>
      <c r="BZ78" s="3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90"/>
      <c r="BN79" s="90"/>
      <c r="BO79" s="90"/>
      <c r="BP79" s="90"/>
      <c r="BQ79" s="90"/>
      <c r="BR79" s="90"/>
      <c r="BS79" s="90"/>
      <c r="BT79" s="90"/>
      <c r="BU79" s="90"/>
      <c r="BV79" s="90"/>
      <c r="BW79" s="90"/>
      <c r="BX79" s="90"/>
      <c r="BY79" s="90"/>
      <c r="BZ79" s="3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90"/>
      <c r="BN80" s="90"/>
      <c r="BO80" s="90"/>
      <c r="BP80" s="90"/>
      <c r="BQ80" s="90"/>
      <c r="BR80" s="90"/>
      <c r="BS80" s="90"/>
      <c r="BT80" s="90"/>
      <c r="BU80" s="90"/>
      <c r="BV80" s="90"/>
      <c r="BW80" s="90"/>
      <c r="BX80" s="90"/>
      <c r="BY80" s="90"/>
      <c r="BZ80" s="3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90"/>
      <c r="BN81" s="90"/>
      <c r="BO81" s="90"/>
      <c r="BP81" s="90"/>
      <c r="BQ81" s="90"/>
      <c r="BR81" s="90"/>
      <c r="BS81" s="90"/>
      <c r="BT81" s="90"/>
      <c r="BU81" s="90"/>
      <c r="BV81" s="90"/>
      <c r="BW81" s="90"/>
      <c r="BX81" s="90"/>
      <c r="BY81" s="90"/>
      <c r="BZ81" s="3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N0yhuy4zcHah5ak5oR/urxZW7SQHjAeR+Of7rEjCqxkYnd+1rPVFOOINa+E9cAo016aKvlU1eRQtaw8zHHZp4A==" saltValue="f4YBi8CulAXrbyYLosboP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73440</v>
      </c>
      <c r="D6" s="20">
        <f t="shared" si="3"/>
        <v>46</v>
      </c>
      <c r="E6" s="20">
        <f t="shared" si="3"/>
        <v>1</v>
      </c>
      <c r="F6" s="20">
        <f t="shared" si="3"/>
        <v>0</v>
      </c>
      <c r="G6" s="20">
        <f t="shared" si="3"/>
        <v>1</v>
      </c>
      <c r="H6" s="20" t="str">
        <f t="shared" si="3"/>
        <v>福島県　天栄村</v>
      </c>
      <c r="I6" s="20" t="str">
        <f t="shared" si="3"/>
        <v>法適用</v>
      </c>
      <c r="J6" s="20" t="str">
        <f t="shared" si="3"/>
        <v>水道事業</v>
      </c>
      <c r="K6" s="20" t="str">
        <f t="shared" si="3"/>
        <v>末端給水事業</v>
      </c>
      <c r="L6" s="20" t="str">
        <f t="shared" si="3"/>
        <v>A9</v>
      </c>
      <c r="M6" s="20" t="str">
        <f t="shared" si="3"/>
        <v>非設置</v>
      </c>
      <c r="N6" s="21" t="str">
        <f t="shared" si="3"/>
        <v>-</v>
      </c>
      <c r="O6" s="21">
        <f t="shared" si="3"/>
        <v>65.75</v>
      </c>
      <c r="P6" s="21">
        <f t="shared" si="3"/>
        <v>87.19</v>
      </c>
      <c r="Q6" s="21">
        <f t="shared" si="3"/>
        <v>4087</v>
      </c>
      <c r="R6" s="21">
        <f t="shared" si="3"/>
        <v>5304</v>
      </c>
      <c r="S6" s="21">
        <f t="shared" si="3"/>
        <v>225.52</v>
      </c>
      <c r="T6" s="21">
        <f t="shared" si="3"/>
        <v>23.52</v>
      </c>
      <c r="U6" s="21">
        <f t="shared" si="3"/>
        <v>4607</v>
      </c>
      <c r="V6" s="21">
        <f t="shared" si="3"/>
        <v>80.42</v>
      </c>
      <c r="W6" s="21">
        <f t="shared" si="3"/>
        <v>57.29</v>
      </c>
      <c r="X6" s="22">
        <f>IF(X7="",NA(),X7)</f>
        <v>105.83</v>
      </c>
      <c r="Y6" s="22">
        <f t="shared" ref="Y6:AG6" si="4">IF(Y7="",NA(),Y7)</f>
        <v>104.26</v>
      </c>
      <c r="Z6" s="22">
        <f t="shared" si="4"/>
        <v>105.11</v>
      </c>
      <c r="AA6" s="22">
        <f t="shared" si="4"/>
        <v>102.51</v>
      </c>
      <c r="AB6" s="22">
        <f t="shared" si="4"/>
        <v>99.93</v>
      </c>
      <c r="AC6" s="22">
        <f t="shared" si="4"/>
        <v>107.64</v>
      </c>
      <c r="AD6" s="22">
        <f t="shared" si="4"/>
        <v>108.22</v>
      </c>
      <c r="AE6" s="22">
        <f t="shared" si="4"/>
        <v>114.22</v>
      </c>
      <c r="AF6" s="22">
        <f t="shared" si="4"/>
        <v>108.19</v>
      </c>
      <c r="AG6" s="22">
        <f t="shared" si="4"/>
        <v>106.93</v>
      </c>
      <c r="AH6" s="21" t="str">
        <f>IF(AH7="","",IF(AH7="-","【-】","【"&amp;SUBSTITUTE(TEXT(AH7,"#,##0.00"),"-","△")&amp;"】"))</f>
        <v>【108.70】</v>
      </c>
      <c r="AI6" s="21">
        <f>IF(AI7="",NA(),AI7)</f>
        <v>0</v>
      </c>
      <c r="AJ6" s="21">
        <f t="shared" ref="AJ6:AR6" si="5">IF(AJ7="",NA(),AJ7)</f>
        <v>0</v>
      </c>
      <c r="AK6" s="21">
        <f t="shared" si="5"/>
        <v>0</v>
      </c>
      <c r="AL6" s="21">
        <f t="shared" si="5"/>
        <v>0</v>
      </c>
      <c r="AM6" s="21">
        <f t="shared" si="5"/>
        <v>0</v>
      </c>
      <c r="AN6" s="22">
        <f t="shared" si="5"/>
        <v>30.84</v>
      </c>
      <c r="AO6" s="22">
        <f t="shared" si="5"/>
        <v>25.29</v>
      </c>
      <c r="AP6" s="22">
        <f t="shared" si="5"/>
        <v>22.71</v>
      </c>
      <c r="AQ6" s="22">
        <f t="shared" si="5"/>
        <v>6.17</v>
      </c>
      <c r="AR6" s="22">
        <f t="shared" si="5"/>
        <v>20.41</v>
      </c>
      <c r="AS6" s="21" t="str">
        <f>IF(AS7="","",IF(AS7="-","【-】","【"&amp;SUBSTITUTE(TEXT(AS7,"#,##0.00"),"-","△")&amp;"】"))</f>
        <v>【1.34】</v>
      </c>
      <c r="AT6" s="22">
        <f>IF(AT7="",NA(),AT7)</f>
        <v>152.41999999999999</v>
      </c>
      <c r="AU6" s="22">
        <f t="shared" ref="AU6:BC6" si="6">IF(AU7="",NA(),AU7)</f>
        <v>180.31</v>
      </c>
      <c r="AV6" s="22">
        <f t="shared" si="6"/>
        <v>161.44999999999999</v>
      </c>
      <c r="AW6" s="22">
        <f t="shared" si="6"/>
        <v>156.5</v>
      </c>
      <c r="AX6" s="22">
        <f t="shared" si="6"/>
        <v>154.41</v>
      </c>
      <c r="AY6" s="22">
        <f t="shared" si="6"/>
        <v>450.54</v>
      </c>
      <c r="AZ6" s="22">
        <f t="shared" si="6"/>
        <v>348.88</v>
      </c>
      <c r="BA6" s="22">
        <f t="shared" si="6"/>
        <v>381.07</v>
      </c>
      <c r="BB6" s="22">
        <f t="shared" si="6"/>
        <v>367.4</v>
      </c>
      <c r="BC6" s="22">
        <f t="shared" si="6"/>
        <v>345.42</v>
      </c>
      <c r="BD6" s="21" t="str">
        <f>IF(BD7="","",IF(BD7="-","【-】","【"&amp;SUBSTITUTE(TEXT(BD7,"#,##0.00"),"-","△")&amp;"】"))</f>
        <v>【252.29】</v>
      </c>
      <c r="BE6" s="22">
        <f>IF(BE7="",NA(),BE7)</f>
        <v>923.96</v>
      </c>
      <c r="BF6" s="22">
        <f t="shared" ref="BF6:BN6" si="7">IF(BF7="",NA(),BF7)</f>
        <v>918.68</v>
      </c>
      <c r="BG6" s="22">
        <f t="shared" si="7"/>
        <v>833.35</v>
      </c>
      <c r="BH6" s="22">
        <f t="shared" si="7"/>
        <v>802.65</v>
      </c>
      <c r="BI6" s="22">
        <f t="shared" si="7"/>
        <v>792.29</v>
      </c>
      <c r="BJ6" s="22">
        <f t="shared" si="7"/>
        <v>496.56</v>
      </c>
      <c r="BK6" s="22">
        <f t="shared" si="7"/>
        <v>540.38</v>
      </c>
      <c r="BL6" s="22">
        <f t="shared" si="7"/>
        <v>556.47</v>
      </c>
      <c r="BM6" s="22">
        <f t="shared" si="7"/>
        <v>564.99</v>
      </c>
      <c r="BN6" s="22">
        <f t="shared" si="7"/>
        <v>631.39</v>
      </c>
      <c r="BO6" s="21" t="str">
        <f>IF(BO7="","",IF(BO7="-","【-】","【"&amp;SUBSTITUTE(TEXT(BO7,"#,##0.00"),"-","△")&amp;"】"))</f>
        <v>【268.07】</v>
      </c>
      <c r="BP6" s="22">
        <f>IF(BP7="",NA(),BP7)</f>
        <v>85.5</v>
      </c>
      <c r="BQ6" s="22">
        <f t="shared" ref="BQ6:BY6" si="8">IF(BQ7="",NA(),BQ7)</f>
        <v>80.34</v>
      </c>
      <c r="BR6" s="22">
        <f t="shared" si="8"/>
        <v>87.21</v>
      </c>
      <c r="BS6" s="22">
        <f t="shared" si="8"/>
        <v>82.83</v>
      </c>
      <c r="BT6" s="22">
        <f t="shared" si="8"/>
        <v>80.41</v>
      </c>
      <c r="BU6" s="22">
        <f t="shared" si="8"/>
        <v>84.9</v>
      </c>
      <c r="BV6" s="22">
        <f t="shared" si="8"/>
        <v>83.22</v>
      </c>
      <c r="BW6" s="22">
        <f t="shared" si="8"/>
        <v>78.67</v>
      </c>
      <c r="BX6" s="22">
        <f t="shared" si="8"/>
        <v>80.56</v>
      </c>
      <c r="BY6" s="22">
        <f t="shared" si="8"/>
        <v>76.55</v>
      </c>
      <c r="BZ6" s="21" t="str">
        <f>IF(BZ7="","",IF(BZ7="-","【-】","【"&amp;SUBSTITUTE(TEXT(BZ7,"#,##0.00"),"-","△")&amp;"】"))</f>
        <v>【97.47】</v>
      </c>
      <c r="CA6" s="22">
        <f>IF(CA7="",NA(),CA7)</f>
        <v>236.46</v>
      </c>
      <c r="CB6" s="22">
        <f t="shared" ref="CB6:CJ6" si="9">IF(CB7="",NA(),CB7)</f>
        <v>248.51</v>
      </c>
      <c r="CC6" s="22">
        <f t="shared" si="9"/>
        <v>230.22</v>
      </c>
      <c r="CD6" s="22">
        <f t="shared" si="9"/>
        <v>242.21</v>
      </c>
      <c r="CE6" s="22">
        <f t="shared" si="9"/>
        <v>251.4</v>
      </c>
      <c r="CF6" s="22">
        <f t="shared" si="9"/>
        <v>231.9</v>
      </c>
      <c r="CG6" s="22">
        <f t="shared" si="9"/>
        <v>234.17</v>
      </c>
      <c r="CH6" s="22">
        <f t="shared" si="9"/>
        <v>257.95</v>
      </c>
      <c r="CI6" s="22">
        <f t="shared" si="9"/>
        <v>260.87</v>
      </c>
      <c r="CJ6" s="22">
        <f t="shared" si="9"/>
        <v>269.25</v>
      </c>
      <c r="CK6" s="21" t="str">
        <f>IF(CK7="","",IF(CK7="-","【-】","【"&amp;SUBSTITUTE(TEXT(CK7,"#,##0.00"),"-","△")&amp;"】"))</f>
        <v>【174.75】</v>
      </c>
      <c r="CL6" s="22">
        <f>IF(CL7="",NA(),CL7)</f>
        <v>41.55</v>
      </c>
      <c r="CM6" s="22">
        <f t="shared" ref="CM6:CU6" si="10">IF(CM7="",NA(),CM7)</f>
        <v>42.38</v>
      </c>
      <c r="CN6" s="22">
        <f t="shared" si="10"/>
        <v>43.94</v>
      </c>
      <c r="CO6" s="22">
        <f t="shared" si="10"/>
        <v>43.04</v>
      </c>
      <c r="CP6" s="22">
        <f t="shared" si="10"/>
        <v>43.33</v>
      </c>
      <c r="CQ6" s="22">
        <f t="shared" si="10"/>
        <v>39.61</v>
      </c>
      <c r="CR6" s="22">
        <f t="shared" si="10"/>
        <v>41.06</v>
      </c>
      <c r="CS6" s="22">
        <f t="shared" si="10"/>
        <v>39.94</v>
      </c>
      <c r="CT6" s="22">
        <f t="shared" si="10"/>
        <v>40.19</v>
      </c>
      <c r="CU6" s="22">
        <f t="shared" si="10"/>
        <v>41.14</v>
      </c>
      <c r="CV6" s="21" t="str">
        <f>IF(CV7="","",IF(CV7="-","【-】","【"&amp;SUBSTITUTE(TEXT(CV7,"#,##0.00"),"-","△")&amp;"】"))</f>
        <v>【59.97】</v>
      </c>
      <c r="CW6" s="22">
        <f>IF(CW7="",NA(),CW7)</f>
        <v>89.56</v>
      </c>
      <c r="CX6" s="22">
        <f t="shared" ref="CX6:DF6" si="11">IF(CX7="",NA(),CX7)</f>
        <v>86.13</v>
      </c>
      <c r="CY6" s="22">
        <f t="shared" si="11"/>
        <v>86.4</v>
      </c>
      <c r="CZ6" s="22">
        <f t="shared" si="11"/>
        <v>86.97</v>
      </c>
      <c r="DA6" s="22">
        <f t="shared" si="11"/>
        <v>83.36</v>
      </c>
      <c r="DB6" s="22">
        <f t="shared" si="11"/>
        <v>72.959999999999994</v>
      </c>
      <c r="DC6" s="22">
        <f t="shared" si="11"/>
        <v>72.42</v>
      </c>
      <c r="DD6" s="22">
        <f t="shared" si="11"/>
        <v>69.41</v>
      </c>
      <c r="DE6" s="22">
        <f t="shared" si="11"/>
        <v>71.52</v>
      </c>
      <c r="DF6" s="22">
        <f t="shared" si="11"/>
        <v>70.42</v>
      </c>
      <c r="DG6" s="21" t="str">
        <f>IF(DG7="","",IF(DG7="-","【-】","【"&amp;SUBSTITUTE(TEXT(DG7,"#,##0.00"),"-","△")&amp;"】"))</f>
        <v>【89.76】</v>
      </c>
      <c r="DH6" s="22">
        <f>IF(DH7="",NA(),DH7)</f>
        <v>41.79</v>
      </c>
      <c r="DI6" s="22">
        <f t="shared" ref="DI6:DQ6" si="12">IF(DI7="",NA(),DI7)</f>
        <v>43.48</v>
      </c>
      <c r="DJ6" s="22">
        <f t="shared" si="12"/>
        <v>45.26</v>
      </c>
      <c r="DK6" s="22">
        <f t="shared" si="12"/>
        <v>46.81</v>
      </c>
      <c r="DL6" s="22">
        <f t="shared" si="12"/>
        <v>48.32</v>
      </c>
      <c r="DM6" s="22">
        <f t="shared" si="12"/>
        <v>54.09</v>
      </c>
      <c r="DN6" s="22">
        <f t="shared" si="12"/>
        <v>52.73</v>
      </c>
      <c r="DO6" s="22">
        <f t="shared" si="12"/>
        <v>53.25</v>
      </c>
      <c r="DP6" s="22">
        <f t="shared" si="12"/>
        <v>53.4</v>
      </c>
      <c r="DQ6" s="22">
        <f t="shared" si="12"/>
        <v>52.14</v>
      </c>
      <c r="DR6" s="21" t="str">
        <f>IF(DR7="","",IF(DR7="-","【-】","【"&amp;SUBSTITUTE(TEXT(DR7,"#,##0.00"),"-","△")&amp;"】"))</f>
        <v>【51.51】</v>
      </c>
      <c r="DS6" s="21">
        <f>IF(DS7="",NA(),DS7)</f>
        <v>0</v>
      </c>
      <c r="DT6" s="21">
        <f t="shared" ref="DT6:EB6" si="13">IF(DT7="",NA(),DT7)</f>
        <v>0</v>
      </c>
      <c r="DU6" s="21">
        <f t="shared" si="13"/>
        <v>0</v>
      </c>
      <c r="DV6" s="21">
        <f t="shared" si="13"/>
        <v>0</v>
      </c>
      <c r="DW6" s="21">
        <f t="shared" si="13"/>
        <v>0</v>
      </c>
      <c r="DX6" s="22">
        <f t="shared" si="13"/>
        <v>18.68</v>
      </c>
      <c r="DY6" s="22">
        <f t="shared" si="13"/>
        <v>19.91</v>
      </c>
      <c r="DZ6" s="22">
        <f t="shared" si="13"/>
        <v>23.02</v>
      </c>
      <c r="EA6" s="22">
        <f t="shared" si="13"/>
        <v>21.86</v>
      </c>
      <c r="EB6" s="22">
        <f t="shared" si="13"/>
        <v>21.01</v>
      </c>
      <c r="EC6" s="21" t="str">
        <f>IF(EC7="","",IF(EC7="-","【-】","【"&amp;SUBSTITUTE(TEXT(EC7,"#,##0.00"),"-","△")&amp;"】"))</f>
        <v>【23.75】</v>
      </c>
      <c r="ED6" s="21">
        <f>IF(ED7="",NA(),ED7)</f>
        <v>0</v>
      </c>
      <c r="EE6" s="21">
        <f t="shared" ref="EE6:EM6" si="14">IF(EE7="",NA(),EE7)</f>
        <v>0</v>
      </c>
      <c r="EF6" s="21">
        <f t="shared" si="14"/>
        <v>0</v>
      </c>
      <c r="EG6" s="21">
        <f t="shared" si="14"/>
        <v>0</v>
      </c>
      <c r="EH6" s="21">
        <f t="shared" si="14"/>
        <v>0</v>
      </c>
      <c r="EI6" s="22">
        <f t="shared" si="14"/>
        <v>0.32</v>
      </c>
      <c r="EJ6" s="22">
        <f t="shared" si="14"/>
        <v>0.81</v>
      </c>
      <c r="EK6" s="22">
        <f t="shared" si="14"/>
        <v>0.38</v>
      </c>
      <c r="EL6" s="22">
        <f t="shared" si="14"/>
        <v>0.51</v>
      </c>
      <c r="EM6" s="22">
        <f t="shared" si="14"/>
        <v>0.35</v>
      </c>
      <c r="EN6" s="21" t="str">
        <f>IF(EN7="","",IF(EN7="-","【-】","【"&amp;SUBSTITUTE(TEXT(EN7,"#,##0.00"),"-","△")&amp;"】"))</f>
        <v>【0.67】</v>
      </c>
    </row>
    <row r="7" spans="1:144" s="23" customFormat="1" x14ac:dyDescent="0.15">
      <c r="A7" s="15"/>
      <c r="B7" s="24">
        <v>2022</v>
      </c>
      <c r="C7" s="24">
        <v>73440</v>
      </c>
      <c r="D7" s="24">
        <v>46</v>
      </c>
      <c r="E7" s="24">
        <v>1</v>
      </c>
      <c r="F7" s="24">
        <v>0</v>
      </c>
      <c r="G7" s="24">
        <v>1</v>
      </c>
      <c r="H7" s="24" t="s">
        <v>93</v>
      </c>
      <c r="I7" s="24" t="s">
        <v>94</v>
      </c>
      <c r="J7" s="24" t="s">
        <v>95</v>
      </c>
      <c r="K7" s="24" t="s">
        <v>96</v>
      </c>
      <c r="L7" s="24" t="s">
        <v>97</v>
      </c>
      <c r="M7" s="24" t="s">
        <v>98</v>
      </c>
      <c r="N7" s="25" t="s">
        <v>99</v>
      </c>
      <c r="O7" s="25">
        <v>65.75</v>
      </c>
      <c r="P7" s="25">
        <v>87.19</v>
      </c>
      <c r="Q7" s="25">
        <v>4087</v>
      </c>
      <c r="R7" s="25">
        <v>5304</v>
      </c>
      <c r="S7" s="25">
        <v>225.52</v>
      </c>
      <c r="T7" s="25">
        <v>23.52</v>
      </c>
      <c r="U7" s="25">
        <v>4607</v>
      </c>
      <c r="V7" s="25">
        <v>80.42</v>
      </c>
      <c r="W7" s="25">
        <v>57.29</v>
      </c>
      <c r="X7" s="25">
        <v>105.83</v>
      </c>
      <c r="Y7" s="25">
        <v>104.26</v>
      </c>
      <c r="Z7" s="25">
        <v>105.11</v>
      </c>
      <c r="AA7" s="25">
        <v>102.51</v>
      </c>
      <c r="AB7" s="25">
        <v>99.93</v>
      </c>
      <c r="AC7" s="25">
        <v>107.64</v>
      </c>
      <c r="AD7" s="25">
        <v>108.22</v>
      </c>
      <c r="AE7" s="25">
        <v>114.22</v>
      </c>
      <c r="AF7" s="25">
        <v>108.19</v>
      </c>
      <c r="AG7" s="25">
        <v>106.93</v>
      </c>
      <c r="AH7" s="25">
        <v>108.7</v>
      </c>
      <c r="AI7" s="25">
        <v>0</v>
      </c>
      <c r="AJ7" s="25">
        <v>0</v>
      </c>
      <c r="AK7" s="25">
        <v>0</v>
      </c>
      <c r="AL7" s="25">
        <v>0</v>
      </c>
      <c r="AM7" s="25">
        <v>0</v>
      </c>
      <c r="AN7" s="25">
        <v>30.84</v>
      </c>
      <c r="AO7" s="25">
        <v>25.29</v>
      </c>
      <c r="AP7" s="25">
        <v>22.71</v>
      </c>
      <c r="AQ7" s="25">
        <v>6.17</v>
      </c>
      <c r="AR7" s="25">
        <v>20.41</v>
      </c>
      <c r="AS7" s="25">
        <v>1.34</v>
      </c>
      <c r="AT7" s="25">
        <v>152.41999999999999</v>
      </c>
      <c r="AU7" s="25">
        <v>180.31</v>
      </c>
      <c r="AV7" s="25">
        <v>161.44999999999999</v>
      </c>
      <c r="AW7" s="25">
        <v>156.5</v>
      </c>
      <c r="AX7" s="25">
        <v>154.41</v>
      </c>
      <c r="AY7" s="25">
        <v>450.54</v>
      </c>
      <c r="AZ7" s="25">
        <v>348.88</v>
      </c>
      <c r="BA7" s="25">
        <v>381.07</v>
      </c>
      <c r="BB7" s="25">
        <v>367.4</v>
      </c>
      <c r="BC7" s="25">
        <v>345.42</v>
      </c>
      <c r="BD7" s="25">
        <v>252.29</v>
      </c>
      <c r="BE7" s="25">
        <v>923.96</v>
      </c>
      <c r="BF7" s="25">
        <v>918.68</v>
      </c>
      <c r="BG7" s="25">
        <v>833.35</v>
      </c>
      <c r="BH7" s="25">
        <v>802.65</v>
      </c>
      <c r="BI7" s="25">
        <v>792.29</v>
      </c>
      <c r="BJ7" s="25">
        <v>496.56</v>
      </c>
      <c r="BK7" s="25">
        <v>540.38</v>
      </c>
      <c r="BL7" s="25">
        <v>556.47</v>
      </c>
      <c r="BM7" s="25">
        <v>564.99</v>
      </c>
      <c r="BN7" s="25">
        <v>631.39</v>
      </c>
      <c r="BO7" s="25">
        <v>268.07</v>
      </c>
      <c r="BP7" s="25">
        <v>85.5</v>
      </c>
      <c r="BQ7" s="25">
        <v>80.34</v>
      </c>
      <c r="BR7" s="25">
        <v>87.21</v>
      </c>
      <c r="BS7" s="25">
        <v>82.83</v>
      </c>
      <c r="BT7" s="25">
        <v>80.41</v>
      </c>
      <c r="BU7" s="25">
        <v>84.9</v>
      </c>
      <c r="BV7" s="25">
        <v>83.22</v>
      </c>
      <c r="BW7" s="25">
        <v>78.67</v>
      </c>
      <c r="BX7" s="25">
        <v>80.56</v>
      </c>
      <c r="BY7" s="25">
        <v>76.55</v>
      </c>
      <c r="BZ7" s="25">
        <v>97.47</v>
      </c>
      <c r="CA7" s="25">
        <v>236.46</v>
      </c>
      <c r="CB7" s="25">
        <v>248.51</v>
      </c>
      <c r="CC7" s="25">
        <v>230.22</v>
      </c>
      <c r="CD7" s="25">
        <v>242.21</v>
      </c>
      <c r="CE7" s="25">
        <v>251.4</v>
      </c>
      <c r="CF7" s="25">
        <v>231.9</v>
      </c>
      <c r="CG7" s="25">
        <v>234.17</v>
      </c>
      <c r="CH7" s="25">
        <v>257.95</v>
      </c>
      <c r="CI7" s="25">
        <v>260.87</v>
      </c>
      <c r="CJ7" s="25">
        <v>269.25</v>
      </c>
      <c r="CK7" s="25">
        <v>174.75</v>
      </c>
      <c r="CL7" s="25">
        <v>41.55</v>
      </c>
      <c r="CM7" s="25">
        <v>42.38</v>
      </c>
      <c r="CN7" s="25">
        <v>43.94</v>
      </c>
      <c r="CO7" s="25">
        <v>43.04</v>
      </c>
      <c r="CP7" s="25">
        <v>43.33</v>
      </c>
      <c r="CQ7" s="25">
        <v>39.61</v>
      </c>
      <c r="CR7" s="25">
        <v>41.06</v>
      </c>
      <c r="CS7" s="25">
        <v>39.94</v>
      </c>
      <c r="CT7" s="25">
        <v>40.19</v>
      </c>
      <c r="CU7" s="25">
        <v>41.14</v>
      </c>
      <c r="CV7" s="25">
        <v>59.97</v>
      </c>
      <c r="CW7" s="25">
        <v>89.56</v>
      </c>
      <c r="CX7" s="25">
        <v>86.13</v>
      </c>
      <c r="CY7" s="25">
        <v>86.4</v>
      </c>
      <c r="CZ7" s="25">
        <v>86.97</v>
      </c>
      <c r="DA7" s="25">
        <v>83.36</v>
      </c>
      <c r="DB7" s="25">
        <v>72.959999999999994</v>
      </c>
      <c r="DC7" s="25">
        <v>72.42</v>
      </c>
      <c r="DD7" s="25">
        <v>69.41</v>
      </c>
      <c r="DE7" s="25">
        <v>71.52</v>
      </c>
      <c r="DF7" s="25">
        <v>70.42</v>
      </c>
      <c r="DG7" s="25">
        <v>89.76</v>
      </c>
      <c r="DH7" s="25">
        <v>41.79</v>
      </c>
      <c r="DI7" s="25">
        <v>43.48</v>
      </c>
      <c r="DJ7" s="25">
        <v>45.26</v>
      </c>
      <c r="DK7" s="25">
        <v>46.81</v>
      </c>
      <c r="DL7" s="25">
        <v>48.32</v>
      </c>
      <c r="DM7" s="25">
        <v>54.09</v>
      </c>
      <c r="DN7" s="25">
        <v>52.73</v>
      </c>
      <c r="DO7" s="25">
        <v>53.25</v>
      </c>
      <c r="DP7" s="25">
        <v>53.4</v>
      </c>
      <c r="DQ7" s="25">
        <v>52.14</v>
      </c>
      <c r="DR7" s="25">
        <v>51.51</v>
      </c>
      <c r="DS7" s="25">
        <v>0</v>
      </c>
      <c r="DT7" s="25">
        <v>0</v>
      </c>
      <c r="DU7" s="25">
        <v>0</v>
      </c>
      <c r="DV7" s="25">
        <v>0</v>
      </c>
      <c r="DW7" s="25">
        <v>0</v>
      </c>
      <c r="DX7" s="25">
        <v>18.68</v>
      </c>
      <c r="DY7" s="25">
        <v>19.91</v>
      </c>
      <c r="DZ7" s="25">
        <v>23.02</v>
      </c>
      <c r="EA7" s="25">
        <v>21.86</v>
      </c>
      <c r="EB7" s="25">
        <v>21.01</v>
      </c>
      <c r="EC7" s="25">
        <v>23.75</v>
      </c>
      <c r="ED7" s="25">
        <v>0</v>
      </c>
      <c r="EE7" s="25">
        <v>0</v>
      </c>
      <c r="EF7" s="25">
        <v>0</v>
      </c>
      <c r="EG7" s="25">
        <v>0</v>
      </c>
      <c r="EH7" s="25">
        <v>0</v>
      </c>
      <c r="EI7" s="25">
        <v>0.32</v>
      </c>
      <c r="EJ7" s="25">
        <v>0.81</v>
      </c>
      <c r="EK7" s="25">
        <v>0.38</v>
      </c>
      <c r="EL7" s="25">
        <v>0.51</v>
      </c>
      <c r="EM7" s="25">
        <v>0.35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108</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2023-12-05T00:49:37Z</dcterms:created>
  <dcterms:modified xsi:type="dcterms:W3CDTF">2024-01-31T01:23:56Z</dcterms:modified>
  <cp:category/>
</cp:coreProperties>
</file>