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town.kunimi.fukushima.jp\fr-sv\271\デスクトップ\【1.31〆】公営企業に係る経営比較分析表（令和４年度決算）の分析等について\【経営比較分析表】2022_073032_46_010\【経営比較分析表】2022_073032_46_010\"/>
    </mc:Choice>
  </mc:AlternateContent>
  <xr:revisionPtr revIDLastSave="0" documentId="13_ncr:1_{F5DB8B15-3EEE-4585-B6F9-F5D78E701B93}" xr6:coauthVersionLast="45" xr6:coauthVersionMax="45" xr10:uidLastSave="{00000000-0000-0000-0000-000000000000}"/>
  <workbookProtection workbookAlgorithmName="SHA-512" workbookHashValue="YJyBNcvH+1hIkqzfZ2jN0Od93fKUBNvntS+1hrnf8Na09uXkgmu9yqcijL+g+J2vZxs3bZgikwboLIluWQY3tw==" workbookSaltValue="1WM3e3Q9/jNbFpj/UnNq2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<sst xmlns="http://schemas.openxmlformats.org/spreadsheetml/2006/main" count="228" uniqueCount="114">
  <si>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</si>
  <si>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</si>
  <si>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</si>
  <si>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</si>
  <si>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</si>
  <si>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</si>
  <si>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</si>
  <si>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</si>
  <si>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</si>
  <si>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</si>
  <si>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</si>
  <si>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</si>
  <si>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</si>
  <si>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</si>
  <si>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</si>
  <si>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</si>
  <si>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</si>
  <si>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</si>
  <si>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</si>
  <si>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</si>
  <si>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</si>
  <si>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</si>
  <si>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</si>
  <si>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</si>
  <si>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</si>
  <si>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</si>
  <si>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</si>
  <si>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</si>
  <si>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</si>
  <si>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</si>
  <si>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</si>
  <si>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</si>
  <si>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</si>
  <si>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</si>
  <si>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</si>
  <si>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</si>
  <si>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</si>
  <si>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</si>
  <si>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</si>
  <si>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</si>
  <si>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</si>
  <si>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</si>
  <si>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</si>
  <si>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</si>
  <si>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</si>
  <si>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</si>
  <si>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</si>
  <si>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</si>
  <si>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</si>
  <si>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</si>
  <si>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</si>
  <si>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</si>
  <si>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</si>
  <si>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</si>
  <si>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</si>
  <si>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</si>
  <si>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</si>
  <si>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</si>
  <si>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</si>
  <si>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</si>
  <si>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</si>
  <si>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</si>
  <si>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</si>
  <si>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</si>
  <si>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</si>
  <si>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</si>
  <si>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</si>
  <si>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</si>
  <si>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</si>
  <si>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</si>
  <si>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</si>
  <si>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</si>
  <si>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</si>
  <si>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</si>
  <si>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</si>
  <si>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</si>
  <si>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</si>
  <si>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</si>
  <si>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</si>
  <si>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</si>
  <si>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</si>
  <si>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</si>
  <si>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</si>
  <si>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</si>
  <si>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</si>
  <si>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</si>
  <si>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</si>
  <si>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</si>
  <si>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</si>
  <si>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</si>
  <si>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</si>
  <si>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</si>
  <si>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</si>
  <si>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国見町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</si>
  <si>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</si>
  <si>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</si>
  <si>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</si>
  <si>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</si>
  <si>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</si>
  <si>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</si>
  <si>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</si>
  <si>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</si>
  <si>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</si>
  <si>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</si>
  <si>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</si>
  <si>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</si>
  <si>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</si>
  <si>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</si>
  <si>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</si>
  <si>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</si>
  <si>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</si>
  <si>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単年度の経営状況については、①経常収支比率や⑤料金回収率が100％を下回った結果のとおり、令和４年度で赤字となりました。
　主な要因としては、人口減少に伴う給水収益の減です。
　今後は、漏水対策に伴う有収率の向上等、さらなる経費削減に力を入れ、単年度収支の黒字化に努めていきます。
　一方、長期的な経営状況については、③流動比率や④企業債残高対給水収益比率で全国・類似団体平均よりも良好な数値となっていることから、将来返済する借金の残高が少ないことや、これまでの繰越利益剰余金で十分経営が成り立っていると考えられます。</t>
    <rPh sb="1" eb="4">
      <t>タンネンド</t>
    </rPh>
    <rPh sb="5" eb="7">
      <t>ケイエイ</t>
    </rPh>
    <rPh sb="7" eb="9">
      <t>ジョウキョウ</t>
    </rPh>
    <rPh sb="16" eb="18">
      <t>ケイジョウ</t>
    </rPh>
    <rPh sb="18" eb="20">
      <t>シュウシ</t>
    </rPh>
    <rPh sb="20" eb="22">
      <t>ヒリツ</t>
    </rPh>
    <rPh sb="24" eb="26">
      <t>リョウキン</t>
    </rPh>
    <rPh sb="26" eb="28">
      <t>カイシュウ</t>
    </rPh>
    <rPh sb="28" eb="29">
      <t>リツ</t>
    </rPh>
    <rPh sb="35" eb="37">
      <t>シタマワ</t>
    </rPh>
    <rPh sb="39" eb="41">
      <t>ケッカ</t>
    </rPh>
    <rPh sb="46" eb="48">
      <t>レイワ</t>
    </rPh>
    <rPh sb="49" eb="51">
      <t>ネンド</t>
    </rPh>
    <rPh sb="52" eb="54">
      <t>アカジ</t>
    </rPh>
    <rPh sb="63" eb="64">
      <t>オモ</t>
    </rPh>
    <rPh sb="65" eb="67">
      <t>ヨウイン</t>
    </rPh>
    <rPh sb="72" eb="74">
      <t>ジンコウ</t>
    </rPh>
    <rPh sb="74" eb="76">
      <t>ゲンショウ</t>
    </rPh>
    <rPh sb="77" eb="78">
      <t>トモナ</t>
    </rPh>
    <rPh sb="79" eb="81">
      <t>キュウスイ</t>
    </rPh>
    <rPh sb="81" eb="83">
      <t>シュウエキ</t>
    </rPh>
    <rPh sb="84" eb="85">
      <t>ゲン</t>
    </rPh>
    <rPh sb="90" eb="92">
      <t>コンゴ</t>
    </rPh>
    <rPh sb="94" eb="96">
      <t>ロウスイ</t>
    </rPh>
    <rPh sb="96" eb="98">
      <t>タイサク</t>
    </rPh>
    <rPh sb="99" eb="100">
      <t>トモナ</t>
    </rPh>
    <rPh sb="101" eb="104">
      <t>ユウシュウリツ</t>
    </rPh>
    <rPh sb="105" eb="107">
      <t>コウジョウ</t>
    </rPh>
    <rPh sb="107" eb="108">
      <t>トウ</t>
    </rPh>
    <rPh sb="113" eb="115">
      <t>ケイヒ</t>
    </rPh>
    <rPh sb="115" eb="117">
      <t>サクゲン</t>
    </rPh>
    <rPh sb="118" eb="119">
      <t>チカラ</t>
    </rPh>
    <rPh sb="120" eb="121">
      <t>イ</t>
    </rPh>
    <rPh sb="123" eb="126">
      <t>タンネンド</t>
    </rPh>
    <rPh sb="126" eb="128">
      <t>シュウシ</t>
    </rPh>
    <rPh sb="129" eb="132">
      <t>クロジカ</t>
    </rPh>
    <rPh sb="133" eb="134">
      <t>ツト</t>
    </rPh>
    <rPh sb="144" eb="146">
      <t>イッポウ</t>
    </rPh>
    <rPh sb="147" eb="150">
      <t>チョウキテキ</t>
    </rPh>
    <rPh sb="151" eb="153">
      <t>ケイエイ</t>
    </rPh>
    <rPh sb="153" eb="155">
      <t>ジョウキョウ</t>
    </rPh>
    <rPh sb="162" eb="164">
      <t>リュウドウ</t>
    </rPh>
    <rPh sb="164" eb="166">
      <t>ヒリツ</t>
    </rPh>
    <rPh sb="168" eb="170">
      <t>キギョウ</t>
    </rPh>
    <rPh sb="170" eb="171">
      <t>サイ</t>
    </rPh>
    <rPh sb="171" eb="173">
      <t>ザンダカ</t>
    </rPh>
    <rPh sb="173" eb="174">
      <t>タイ</t>
    </rPh>
    <rPh sb="174" eb="176">
      <t>キュウスイ</t>
    </rPh>
    <rPh sb="176" eb="178">
      <t>シュウエキ</t>
    </rPh>
    <rPh sb="178" eb="180">
      <t>ヒリツ</t>
    </rPh>
    <rPh sb="181" eb="183">
      <t>ゼンコク</t>
    </rPh>
    <rPh sb="184" eb="186">
      <t>ルイジ</t>
    </rPh>
    <rPh sb="186" eb="188">
      <t>ダンタイ</t>
    </rPh>
    <rPh sb="188" eb="190">
      <t>ヘイキン</t>
    </rPh>
    <rPh sb="193" eb="195">
      <t>リョウコウ</t>
    </rPh>
    <rPh sb="196" eb="198">
      <t>スウチ</t>
    </rPh>
    <rPh sb="209" eb="211">
      <t>ショウライ</t>
    </rPh>
    <rPh sb="211" eb="213">
      <t>ヘンサイ</t>
    </rPh>
    <rPh sb="215" eb="217">
      <t>シャッキン</t>
    </rPh>
    <rPh sb="218" eb="220">
      <t>ザンダカ</t>
    </rPh>
    <rPh sb="221" eb="222">
      <t>スク</t>
    </rPh>
    <rPh sb="233" eb="235">
      <t>クリコシ</t>
    </rPh>
    <rPh sb="235" eb="237">
      <t>リエキ</t>
    </rPh>
    <rPh sb="237" eb="240">
      <t>ジョウヨキン</t>
    </rPh>
    <rPh sb="241" eb="243">
      <t>ジュウブン</t>
    </rPh>
    <rPh sb="243" eb="245">
      <t>ケイエイ</t>
    </rPh>
    <rPh sb="246" eb="247">
      <t>ナ</t>
    </rPh>
    <rPh sb="248" eb="249">
      <t>タ</t>
    </rPh>
    <rPh sb="254" eb="255">
      <t>カンガ</t>
    </rPh>
    <phoneticPr fontId="4"/>
  </si>
  <si>
    <t>　①有形固定資産減価償却率や②管路経年化率で全国・類似団体の平均値よりも良好な数値を示していることから、施設の更新化は比較的進んでいると考えられます。特に管路経年化率については、令和３年度で類似団体平均値よりも数値が高かったものの、管路更新に力を入れた結果、令和４年度では類似団体平均値を下回ることとなりました。</t>
    <phoneticPr fontId="4"/>
  </si>
  <si>
    <t>　水道事業会計としての借金が352百万円と少なく、現金預金残高も385百万円残していることから、長期的な経営については良好であると言えます。　
　しかし、令和元年度近くから給水収益の減少が顕著に見られるため、単年度収支の経営状況について注視し、改善していかければなりません。</t>
    <rPh sb="1" eb="3">
      <t>スイドウ</t>
    </rPh>
    <rPh sb="3" eb="5">
      <t>ジギョウ</t>
    </rPh>
    <rPh sb="5" eb="7">
      <t>カイケイ</t>
    </rPh>
    <rPh sb="11" eb="13">
      <t>シャッキン</t>
    </rPh>
    <rPh sb="17" eb="20">
      <t>ヒャクマンエン</t>
    </rPh>
    <rPh sb="21" eb="22">
      <t>スク</t>
    </rPh>
    <rPh sb="25" eb="27">
      <t>ゲンキン</t>
    </rPh>
    <rPh sb="27" eb="29">
      <t>ヨキン</t>
    </rPh>
    <rPh sb="29" eb="31">
      <t>ザンダカ</t>
    </rPh>
    <rPh sb="35" eb="37">
      <t>ヒャクマン</t>
    </rPh>
    <rPh sb="37" eb="38">
      <t>エン</t>
    </rPh>
    <rPh sb="38" eb="39">
      <t>ノコ</t>
    </rPh>
    <rPh sb="48" eb="51">
      <t>チョウキテキ</t>
    </rPh>
    <rPh sb="52" eb="54">
      <t>ケイエイ</t>
    </rPh>
    <rPh sb="59" eb="61">
      <t>リョウコウ</t>
    </rPh>
    <rPh sb="65" eb="66">
      <t>イ</t>
    </rPh>
    <rPh sb="77" eb="79">
      <t>レイワ</t>
    </rPh>
    <rPh sb="79" eb="81">
      <t>ガンネン</t>
    </rPh>
    <rPh sb="81" eb="82">
      <t>ド</t>
    </rPh>
    <rPh sb="82" eb="83">
      <t>チカ</t>
    </rPh>
    <rPh sb="86" eb="88">
      <t>キュウスイ</t>
    </rPh>
    <rPh sb="88" eb="90">
      <t>シュウエキ</t>
    </rPh>
    <rPh sb="91" eb="93">
      <t>ゲンショウ</t>
    </rPh>
    <rPh sb="94" eb="96">
      <t>ケンチョ</t>
    </rPh>
    <rPh sb="97" eb="98">
      <t>ミ</t>
    </rPh>
    <rPh sb="104" eb="107">
      <t>タンネンド</t>
    </rPh>
    <rPh sb="107" eb="109">
      <t>シュウシ</t>
    </rPh>
    <rPh sb="110" eb="112">
      <t>ケイエイ</t>
    </rPh>
    <rPh sb="112" eb="114">
      <t>ジョウキョウ</t>
    </rPh>
    <rPh sb="118" eb="120">
      <t>チュウシ</t>
    </rPh>
    <rPh sb="122" eb="124">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</si>
</sst>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2.02</c:v>
                </c:pt>
                <c:pt idx="1">
                  <c:v>0.85</c:v>
                </c:pt>
                <c:pt idx="2">
                  <c:v>1.08</c:v>
                </c:pt>
                <c:pt idx="3">
                  <c:v>1.36</c:v>
                </c:pt>
                <c:pt idx="4">
                  <c:v>1.17</c:v>
                </c:pt>
              </c:numCache>
            </c:numRef>
          </c:val>
          <c:extLst>
            <c:ext xmlns:c16="http://schemas.microsoft.com/office/drawing/2014/chart" uri="{C3380CC4-5D6E-409C-BE32-E72D297353CC}">
              <c16:uniqueId val="{00000000-77DD-4186-A6FE-DEAD9754C65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77DD-4186-A6FE-DEAD9754C65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61.33</c:v>
                </c:pt>
                <c:pt idx="1">
                  <c:v>58.71</c:v>
                </c:pt>
                <c:pt idx="2">
                  <c:v>59.53</c:v>
                </c:pt>
                <c:pt idx="3">
                  <c:v>58.21</c:v>
                </c:pt>
                <c:pt idx="4">
                  <c:v>58.48</c:v>
                </c:pt>
              </c:numCache>
            </c:numRef>
          </c:val>
          <c:extLst>
            <c:ext xmlns:c16="http://schemas.microsoft.com/office/drawing/2014/chart" uri="{C3380CC4-5D6E-409C-BE32-E72D297353CC}">
              <c16:uniqueId val="{00000000-71D1-49BF-B709-E91C8228D51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71D1-49BF-B709-E91C8228D51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77.2</c:v>
                </c:pt>
                <c:pt idx="1">
                  <c:v>77.040000000000006</c:v>
                </c:pt>
                <c:pt idx="2">
                  <c:v>81.42</c:v>
                </c:pt>
                <c:pt idx="3">
                  <c:v>80.010000000000005</c:v>
                </c:pt>
                <c:pt idx="4">
                  <c:v>78.97</c:v>
                </c:pt>
              </c:numCache>
            </c:numRef>
          </c:val>
          <c:extLst>
            <c:ext xmlns:c16="http://schemas.microsoft.com/office/drawing/2014/chart" uri="{C3380CC4-5D6E-409C-BE32-E72D297353CC}">
              <c16:uniqueId val="{00000000-1C85-4859-8088-4FDF573694F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1C85-4859-8088-4FDF573694F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98.34</c:v>
                </c:pt>
                <c:pt idx="1">
                  <c:v>97.09</c:v>
                </c:pt>
                <c:pt idx="2">
                  <c:v>101.77</c:v>
                </c:pt>
                <c:pt idx="3">
                  <c:v>100.84</c:v>
                </c:pt>
                <c:pt idx="4">
                  <c:v>95.77</c:v>
                </c:pt>
              </c:numCache>
            </c:numRef>
          </c:val>
          <c:extLst>
            <c:ext xmlns:c16="http://schemas.microsoft.com/office/drawing/2014/chart" uri="{C3380CC4-5D6E-409C-BE32-E72D297353CC}">
              <c16:uniqueId val="{00000000-A18E-4911-8E68-308C3AFD831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A18E-4911-8E68-308C3AFD831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34.53</c:v>
                </c:pt>
                <c:pt idx="1">
                  <c:v>36.21</c:v>
                </c:pt>
                <c:pt idx="2">
                  <c:v>37.68</c:v>
                </c:pt>
                <c:pt idx="3">
                  <c:v>39.090000000000003</c:v>
                </c:pt>
                <c:pt idx="4">
                  <c:v>40.369999999999997</c:v>
                </c:pt>
              </c:numCache>
            </c:numRef>
          </c:val>
          <c:extLst>
            <c:ext xmlns:c16="http://schemas.microsoft.com/office/drawing/2014/chart" uri="{C3380CC4-5D6E-409C-BE32-E72D297353CC}">
              <c16:uniqueId val="{00000000-11C0-4641-AC56-06C765DFF36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11C0-4641-AC56-06C765DFF36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15.49</c:v>
                </c:pt>
                <c:pt idx="1">
                  <c:v>16.059999999999999</c:v>
                </c:pt>
                <c:pt idx="2">
                  <c:v>19.399999999999999</c:v>
                </c:pt>
                <c:pt idx="3">
                  <c:v>18.920000000000002</c:v>
                </c:pt>
                <c:pt idx="4">
                  <c:v>18.850000000000001</c:v>
                </c:pt>
              </c:numCache>
            </c:numRef>
          </c:val>
          <c:extLst>
            <c:ext xmlns:c16="http://schemas.microsoft.com/office/drawing/2014/chart" uri="{C3380CC4-5D6E-409C-BE32-E72D297353CC}">
              <c16:uniqueId val="{00000000-BBA3-4D2B-9CA1-E603305D275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BBA3-4D2B-9CA1-E603305D275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A9-471C-A595-A477526046C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F3A9-471C-A595-A477526046C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325.02</c:v>
                </c:pt>
                <c:pt idx="1">
                  <c:v>855.43</c:v>
                </c:pt>
                <c:pt idx="2">
                  <c:v>949.67</c:v>
                </c:pt>
                <c:pt idx="3">
                  <c:v>845.88</c:v>
                </c:pt>
                <c:pt idx="4">
                  <c:v>792.93</c:v>
                </c:pt>
              </c:numCache>
            </c:numRef>
          </c:val>
          <c:extLst>
            <c:ext xmlns:c16="http://schemas.microsoft.com/office/drawing/2014/chart" uri="{C3380CC4-5D6E-409C-BE32-E72D297353CC}">
              <c16:uniqueId val="{00000000-27B5-4260-B876-C460BAC122D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27B5-4260-B876-C460BAC122D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197.85</c:v>
                </c:pt>
                <c:pt idx="1">
                  <c:v>163.79</c:v>
                </c:pt>
                <c:pt idx="2">
                  <c:v>162.34</c:v>
                </c:pt>
                <c:pt idx="3">
                  <c:v>173.36</c:v>
                </c:pt>
                <c:pt idx="4">
                  <c:v>179.71</c:v>
                </c:pt>
              </c:numCache>
            </c:numRef>
          </c:val>
          <c:extLst>
            <c:ext xmlns:c16="http://schemas.microsoft.com/office/drawing/2014/chart" uri="{C3380CC4-5D6E-409C-BE32-E72D297353CC}">
              <c16:uniqueId val="{00000000-39D4-4C26-967A-9898A26153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39D4-4C26-967A-9898A26153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96.89</c:v>
                </c:pt>
                <c:pt idx="1">
                  <c:v>95.51</c:v>
                </c:pt>
                <c:pt idx="2">
                  <c:v>100.82</c:v>
                </c:pt>
                <c:pt idx="3">
                  <c:v>95.58</c:v>
                </c:pt>
                <c:pt idx="4">
                  <c:v>93.55</c:v>
                </c:pt>
              </c:numCache>
            </c:numRef>
          </c:val>
          <c:extLst>
            <c:ext xmlns:c16="http://schemas.microsoft.com/office/drawing/2014/chart" uri="{C3380CC4-5D6E-409C-BE32-E72D297353CC}">
              <c16:uniqueId val="{00000000-8349-4EDC-8928-408E3E32CE9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8349-4EDC-8928-408E3E32CE9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244.04</c:v>
                </c:pt>
                <c:pt idx="1">
                  <c:v>246.51</c:v>
                </c:pt>
                <c:pt idx="2">
                  <c:v>231.94</c:v>
                </c:pt>
                <c:pt idx="3">
                  <c:v>243.8</c:v>
                </c:pt>
                <c:pt idx="4">
                  <c:v>246.27</c:v>
                </c:pt>
              </c:numCache>
            </c:numRef>
          </c:val>
          <c:extLst>
            <c:ext xmlns:c16="http://schemas.microsoft.com/office/drawing/2014/chart" uri="{C3380CC4-5D6E-409C-BE32-E72D297353CC}">
              <c16:uniqueId val="{00000000-F0F1-4967-9B36-C9BC6C5728B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F0F1-4967-9B36-C9BC6C5728B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福島県　国見町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8400</v>
      </c>
      <c r="AM8" s="66"/>
      <c r="AN8" s="66"/>
      <c r="AO8" s="66"/>
      <c r="AP8" s="66"/>
      <c r="AQ8" s="66"/>
      <c r="AR8" s="66"/>
      <c r="AS8" s="66"/>
      <c r="AT8" s="37">
        <f>データ!$S$6</f>
        <v>37.950000000000003</v>
      </c>
      <c r="AU8" s="38"/>
      <c r="AV8" s="38"/>
      <c r="AW8" s="38"/>
      <c r="AX8" s="38"/>
      <c r="AY8" s="38"/>
      <c r="AZ8" s="38"/>
      <c r="BA8" s="38"/>
      <c r="BB8" s="55">
        <f>データ!$T$6</f>
        <v>221.34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83.91</v>
      </c>
      <c r="J10" s="38"/>
      <c r="K10" s="38"/>
      <c r="L10" s="38"/>
      <c r="M10" s="38"/>
      <c r="N10" s="38"/>
      <c r="O10" s="65"/>
      <c r="P10" s="55">
        <f>データ!$P$6</f>
        <v>99.51</v>
      </c>
      <c r="Q10" s="55"/>
      <c r="R10" s="55"/>
      <c r="S10" s="55"/>
      <c r="T10" s="55"/>
      <c r="U10" s="55"/>
      <c r="V10" s="55"/>
      <c r="W10" s="66">
        <f>データ!$Q$6</f>
        <v>4603</v>
      </c>
      <c r="X10" s="66"/>
      <c r="Y10" s="66"/>
      <c r="Z10" s="66"/>
      <c r="AA10" s="66"/>
      <c r="AB10" s="66"/>
      <c r="AC10" s="66"/>
      <c r="AD10" s="2"/>
      <c r="AE10" s="2"/>
      <c r="AF10" s="2"/>
      <c r="AG10" s="2"/>
      <c r="AH10" s="2"/>
      <c r="AI10" s="2"/>
      <c r="AJ10" s="2"/>
      <c r="AK10" s="2"/>
      <c r="AL10" s="66">
        <f>データ!$U$6</f>
        <v>8262</v>
      </c>
      <c r="AM10" s="66"/>
      <c r="AN10" s="66"/>
      <c r="AO10" s="66"/>
      <c r="AP10" s="66"/>
      <c r="AQ10" s="66"/>
      <c r="AR10" s="66"/>
      <c r="AS10" s="66"/>
      <c r="AT10" s="37">
        <f>データ!$V$6</f>
        <v>21.8</v>
      </c>
      <c r="AU10" s="38"/>
      <c r="AV10" s="38"/>
      <c r="AW10" s="38"/>
      <c r="AX10" s="38"/>
      <c r="AY10" s="38"/>
      <c r="AZ10" s="38"/>
      <c r="BA10" s="38"/>
      <c r="BB10" s="55">
        <f>データ!$W$6</f>
        <v>378.99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Ke0Kg7+d4ZlAwB1TJzEKsZi15Ygk254LoGmGRfxrO5c+9jdGQm6JeLMBgj7xylbQ+iZCzDZk1LLUGqpc9w5dA==" saltValue="MMluTvbY+gOQ9ZlHP8s0i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73032</v>
      </c>
      <c r="D6" s="20">
        <f t="shared" si="3"/>
        <v>46</v>
      </c>
      <c r="E6" s="20">
        <f t="shared" si="3"/>
        <v>1</v>
      </c>
      <c r="F6" s="20">
        <f t="shared" si="3"/>
        <v>0</v>
      </c>
      <c r="G6" s="20">
        <f t="shared" si="3"/>
        <v>1</v>
      </c>
      <c r="H6" s="20" t="str">
        <f t="shared" si="3"/>
        <v>福島県　国見町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83.91</v>
      </c>
      <c r="P6" s="21">
        <f t="shared" si="3"/>
        <v>99.51</v>
      </c>
      <c r="Q6" s="21">
        <f t="shared" si="3"/>
        <v>4603</v>
      </c>
      <c r="R6" s="21">
        <f t="shared" si="3"/>
        <v>8400</v>
      </c>
      <c r="S6" s="21">
        <f t="shared" si="3"/>
        <v>37.950000000000003</v>
      </c>
      <c r="T6" s="21">
        <f t="shared" si="3"/>
        <v>221.34</v>
      </c>
      <c r="U6" s="21">
        <f t="shared" si="3"/>
        <v>8262</v>
      </c>
      <c r="V6" s="21">
        <f t="shared" si="3"/>
        <v>21.8</v>
      </c>
      <c r="W6" s="21">
        <f t="shared" si="3"/>
        <v>378.99</v>
      </c>
      <c r="X6" s="22">
        <f>IF(X7="",NA(),X7)</f>
        <v>98.34</v>
      </c>
      <c r="Y6" s="22">
        <f t="shared" ref="Y6:AG6" si="4">IF(Y7="",NA(),Y7)</f>
        <v>97.09</v>
      </c>
      <c r="Z6" s="22">
        <f t="shared" si="4"/>
        <v>101.77</v>
      </c>
      <c r="AA6" s="22">
        <f t="shared" si="4"/>
        <v>100.84</v>
      </c>
      <c r="AB6" s="22">
        <f t="shared" si="4"/>
        <v>95.77</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325.02</v>
      </c>
      <c r="AU6" s="22">
        <f t="shared" ref="AU6:BC6" si="6">IF(AU7="",NA(),AU7)</f>
        <v>855.43</v>
      </c>
      <c r="AV6" s="22">
        <f t="shared" si="6"/>
        <v>949.67</v>
      </c>
      <c r="AW6" s="22">
        <f t="shared" si="6"/>
        <v>845.88</v>
      </c>
      <c r="AX6" s="22">
        <f t="shared" si="6"/>
        <v>792.93</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197.85</v>
      </c>
      <c r="BF6" s="22">
        <f t="shared" ref="BF6:BN6" si="7">IF(BF7="",NA(),BF7)</f>
        <v>163.79</v>
      </c>
      <c r="BG6" s="22">
        <f t="shared" si="7"/>
        <v>162.34</v>
      </c>
      <c r="BH6" s="22">
        <f t="shared" si="7"/>
        <v>173.36</v>
      </c>
      <c r="BI6" s="22">
        <f t="shared" si="7"/>
        <v>179.71</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96.89</v>
      </c>
      <c r="BQ6" s="22">
        <f t="shared" ref="BQ6:BY6" si="8">IF(BQ7="",NA(),BQ7)</f>
        <v>95.51</v>
      </c>
      <c r="BR6" s="22">
        <f t="shared" si="8"/>
        <v>100.82</v>
      </c>
      <c r="BS6" s="22">
        <f t="shared" si="8"/>
        <v>95.58</v>
      </c>
      <c r="BT6" s="22">
        <f t="shared" si="8"/>
        <v>93.55</v>
      </c>
      <c r="BU6" s="22">
        <f t="shared" si="8"/>
        <v>84.77</v>
      </c>
      <c r="BV6" s="22">
        <f t="shared" si="8"/>
        <v>87.11</v>
      </c>
      <c r="BW6" s="22">
        <f t="shared" si="8"/>
        <v>82.78</v>
      </c>
      <c r="BX6" s="22">
        <f t="shared" si="8"/>
        <v>84.82</v>
      </c>
      <c r="BY6" s="22">
        <f t="shared" si="8"/>
        <v>82.29</v>
      </c>
      <c r="BZ6" s="21" t="str">
        <f>IF(BZ7="","",IF(BZ7="-","【-】","【"&amp;SUBSTITUTE(TEXT(BZ7,"#,##0.00"),"-","△")&amp;"】"))</f>
        <v>【97.47】</v>
      </c>
      <c r="CA6" s="22">
        <f>IF(CA7="",NA(),CA7)</f>
        <v>244.04</v>
      </c>
      <c r="CB6" s="22">
        <f t="shared" ref="CB6:CJ6" si="9">IF(CB7="",NA(),CB7)</f>
        <v>246.51</v>
      </c>
      <c r="CC6" s="22">
        <f t="shared" si="9"/>
        <v>231.94</v>
      </c>
      <c r="CD6" s="22">
        <f t="shared" si="9"/>
        <v>243.8</v>
      </c>
      <c r="CE6" s="22">
        <f t="shared" si="9"/>
        <v>246.27</v>
      </c>
      <c r="CF6" s="22">
        <f t="shared" si="9"/>
        <v>227.27</v>
      </c>
      <c r="CG6" s="22">
        <f t="shared" si="9"/>
        <v>223.98</v>
      </c>
      <c r="CH6" s="22">
        <f t="shared" si="9"/>
        <v>225.09</v>
      </c>
      <c r="CI6" s="22">
        <f t="shared" si="9"/>
        <v>224.82</v>
      </c>
      <c r="CJ6" s="22">
        <f t="shared" si="9"/>
        <v>230.85</v>
      </c>
      <c r="CK6" s="21" t="str">
        <f>IF(CK7="","",IF(CK7="-","【-】","【"&amp;SUBSTITUTE(TEXT(CK7,"#,##0.00"),"-","△")&amp;"】"))</f>
        <v>【174.75】</v>
      </c>
      <c r="CL6" s="22">
        <f>IF(CL7="",NA(),CL7)</f>
        <v>61.33</v>
      </c>
      <c r="CM6" s="22">
        <f t="shared" ref="CM6:CU6" si="10">IF(CM7="",NA(),CM7)</f>
        <v>58.71</v>
      </c>
      <c r="CN6" s="22">
        <f t="shared" si="10"/>
        <v>59.53</v>
      </c>
      <c r="CO6" s="22">
        <f t="shared" si="10"/>
        <v>58.21</v>
      </c>
      <c r="CP6" s="22">
        <f t="shared" si="10"/>
        <v>58.48</v>
      </c>
      <c r="CQ6" s="22">
        <f t="shared" si="10"/>
        <v>50.29</v>
      </c>
      <c r="CR6" s="22">
        <f t="shared" si="10"/>
        <v>49.64</v>
      </c>
      <c r="CS6" s="22">
        <f t="shared" si="10"/>
        <v>49.38</v>
      </c>
      <c r="CT6" s="22">
        <f t="shared" si="10"/>
        <v>50.09</v>
      </c>
      <c r="CU6" s="22">
        <f t="shared" si="10"/>
        <v>50.1</v>
      </c>
      <c r="CV6" s="21" t="str">
        <f>IF(CV7="","",IF(CV7="-","【-】","【"&amp;SUBSTITUTE(TEXT(CV7,"#,##0.00"),"-","△")&amp;"】"))</f>
        <v>【59.97】</v>
      </c>
      <c r="CW6" s="22">
        <f>IF(CW7="",NA(),CW7)</f>
        <v>77.2</v>
      </c>
      <c r="CX6" s="22">
        <f t="shared" ref="CX6:DF6" si="11">IF(CX7="",NA(),CX7)</f>
        <v>77.040000000000006</v>
      </c>
      <c r="CY6" s="22">
        <f t="shared" si="11"/>
        <v>81.42</v>
      </c>
      <c r="CZ6" s="22">
        <f t="shared" si="11"/>
        <v>80.010000000000005</v>
      </c>
      <c r="DA6" s="22">
        <f t="shared" si="11"/>
        <v>78.97</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34.53</v>
      </c>
      <c r="DI6" s="22">
        <f t="shared" ref="DI6:DQ6" si="12">IF(DI7="",NA(),DI7)</f>
        <v>36.21</v>
      </c>
      <c r="DJ6" s="22">
        <f t="shared" si="12"/>
        <v>37.68</v>
      </c>
      <c r="DK6" s="22">
        <f t="shared" si="12"/>
        <v>39.090000000000003</v>
      </c>
      <c r="DL6" s="22">
        <f t="shared" si="12"/>
        <v>40.369999999999997</v>
      </c>
      <c r="DM6" s="22">
        <f t="shared" si="12"/>
        <v>45.85</v>
      </c>
      <c r="DN6" s="22">
        <f t="shared" si="12"/>
        <v>47.31</v>
      </c>
      <c r="DO6" s="22">
        <f t="shared" si="12"/>
        <v>47.5</v>
      </c>
      <c r="DP6" s="22">
        <f t="shared" si="12"/>
        <v>48.41</v>
      </c>
      <c r="DQ6" s="22">
        <f t="shared" si="12"/>
        <v>50.02</v>
      </c>
      <c r="DR6" s="21" t="str">
        <f>IF(DR7="","",IF(DR7="-","【-】","【"&amp;SUBSTITUTE(TEXT(DR7,"#,##0.00"),"-","△")&amp;"】"))</f>
        <v>【51.51】</v>
      </c>
      <c r="DS6" s="22">
        <f>IF(DS7="",NA(),DS7)</f>
        <v>15.49</v>
      </c>
      <c r="DT6" s="22">
        <f t="shared" ref="DT6:EB6" si="13">IF(DT7="",NA(),DT7)</f>
        <v>16.059999999999999</v>
      </c>
      <c r="DU6" s="22">
        <f t="shared" si="13"/>
        <v>19.399999999999999</v>
      </c>
      <c r="DV6" s="22">
        <f t="shared" si="13"/>
        <v>18.920000000000002</v>
      </c>
      <c r="DW6" s="22">
        <f t="shared" si="13"/>
        <v>18.850000000000001</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2.02</v>
      </c>
      <c r="EE6" s="22">
        <f t="shared" ref="EE6:EM6" si="14">IF(EE7="",NA(),EE7)</f>
        <v>0.85</v>
      </c>
      <c r="EF6" s="22">
        <f t="shared" si="14"/>
        <v>1.08</v>
      </c>
      <c r="EG6" s="22">
        <f t="shared" si="14"/>
        <v>1.36</v>
      </c>
      <c r="EH6" s="22">
        <f t="shared" si="14"/>
        <v>1.17</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73032</v>
      </c>
      <c r="D7" s="24">
        <v>46</v>
      </c>
      <c r="E7" s="24">
        <v>1</v>
      </c>
      <c r="F7" s="24">
        <v>0</v>
      </c>
      <c r="G7" s="24">
        <v>1</v>
      </c>
      <c r="H7" s="24" t="s">
        <v>93</v>
      </c>
      <c r="I7" s="24" t="s">
        <v>94</v>
      </c>
      <c r="J7" s="24" t="s">
        <v>95</v>
      </c>
      <c r="K7" s="24" t="s">
        <v>96</v>
      </c>
      <c r="L7" s="24" t="s">
        <v>97</v>
      </c>
      <c r="M7" s="24" t="s">
        <v>98</v>
      </c>
      <c r="N7" s="25" t="s">
        <v>99</v>
      </c>
      <c r="O7" s="25">
        <v>83.91</v>
      </c>
      <c r="P7" s="25">
        <v>99.51</v>
      </c>
      <c r="Q7" s="25">
        <v>4603</v>
      </c>
      <c r="R7" s="25">
        <v>8400</v>
      </c>
      <c r="S7" s="25">
        <v>37.950000000000003</v>
      </c>
      <c r="T7" s="25">
        <v>221.34</v>
      </c>
      <c r="U7" s="25">
        <v>8262</v>
      </c>
      <c r="V7" s="25">
        <v>21.8</v>
      </c>
      <c r="W7" s="25">
        <v>378.99</v>
      </c>
      <c r="X7" s="25">
        <v>98.34</v>
      </c>
      <c r="Y7" s="25">
        <v>97.09</v>
      </c>
      <c r="Z7" s="25">
        <v>101.77</v>
      </c>
      <c r="AA7" s="25">
        <v>100.84</v>
      </c>
      <c r="AB7" s="25">
        <v>95.77</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325.02</v>
      </c>
      <c r="AU7" s="25">
        <v>855.43</v>
      </c>
      <c r="AV7" s="25">
        <v>949.67</v>
      </c>
      <c r="AW7" s="25">
        <v>845.88</v>
      </c>
      <c r="AX7" s="25">
        <v>792.93</v>
      </c>
      <c r="AY7" s="25">
        <v>300.14</v>
      </c>
      <c r="AZ7" s="25">
        <v>301.04000000000002</v>
      </c>
      <c r="BA7" s="25">
        <v>305.08</v>
      </c>
      <c r="BB7" s="25">
        <v>305.33999999999997</v>
      </c>
      <c r="BC7" s="25">
        <v>310.01</v>
      </c>
      <c r="BD7" s="25">
        <v>252.29</v>
      </c>
      <c r="BE7" s="25">
        <v>197.85</v>
      </c>
      <c r="BF7" s="25">
        <v>163.79</v>
      </c>
      <c r="BG7" s="25">
        <v>162.34</v>
      </c>
      <c r="BH7" s="25">
        <v>173.36</v>
      </c>
      <c r="BI7" s="25">
        <v>179.71</v>
      </c>
      <c r="BJ7" s="25">
        <v>566.65</v>
      </c>
      <c r="BK7" s="25">
        <v>551.62</v>
      </c>
      <c r="BL7" s="25">
        <v>585.59</v>
      </c>
      <c r="BM7" s="25">
        <v>561.34</v>
      </c>
      <c r="BN7" s="25">
        <v>538.33000000000004</v>
      </c>
      <c r="BO7" s="25">
        <v>268.07</v>
      </c>
      <c r="BP7" s="25">
        <v>96.89</v>
      </c>
      <c r="BQ7" s="25">
        <v>95.51</v>
      </c>
      <c r="BR7" s="25">
        <v>100.82</v>
      </c>
      <c r="BS7" s="25">
        <v>95.58</v>
      </c>
      <c r="BT7" s="25">
        <v>93.55</v>
      </c>
      <c r="BU7" s="25">
        <v>84.77</v>
      </c>
      <c r="BV7" s="25">
        <v>87.11</v>
      </c>
      <c r="BW7" s="25">
        <v>82.78</v>
      </c>
      <c r="BX7" s="25">
        <v>84.82</v>
      </c>
      <c r="BY7" s="25">
        <v>82.29</v>
      </c>
      <c r="BZ7" s="25">
        <v>97.47</v>
      </c>
      <c r="CA7" s="25">
        <v>244.04</v>
      </c>
      <c r="CB7" s="25">
        <v>246.51</v>
      </c>
      <c r="CC7" s="25">
        <v>231.94</v>
      </c>
      <c r="CD7" s="25">
        <v>243.8</v>
      </c>
      <c r="CE7" s="25">
        <v>246.27</v>
      </c>
      <c r="CF7" s="25">
        <v>227.27</v>
      </c>
      <c r="CG7" s="25">
        <v>223.98</v>
      </c>
      <c r="CH7" s="25">
        <v>225.09</v>
      </c>
      <c r="CI7" s="25">
        <v>224.82</v>
      </c>
      <c r="CJ7" s="25">
        <v>230.85</v>
      </c>
      <c r="CK7" s="25">
        <v>174.75</v>
      </c>
      <c r="CL7" s="25">
        <v>61.33</v>
      </c>
      <c r="CM7" s="25">
        <v>58.71</v>
      </c>
      <c r="CN7" s="25">
        <v>59.53</v>
      </c>
      <c r="CO7" s="25">
        <v>58.21</v>
      </c>
      <c r="CP7" s="25">
        <v>58.48</v>
      </c>
      <c r="CQ7" s="25">
        <v>50.29</v>
      </c>
      <c r="CR7" s="25">
        <v>49.64</v>
      </c>
      <c r="CS7" s="25">
        <v>49.38</v>
      </c>
      <c r="CT7" s="25">
        <v>50.09</v>
      </c>
      <c r="CU7" s="25">
        <v>50.1</v>
      </c>
      <c r="CV7" s="25">
        <v>59.97</v>
      </c>
      <c r="CW7" s="25">
        <v>77.2</v>
      </c>
      <c r="CX7" s="25">
        <v>77.040000000000006</v>
      </c>
      <c r="CY7" s="25">
        <v>81.42</v>
      </c>
      <c r="CZ7" s="25">
        <v>80.010000000000005</v>
      </c>
      <c r="DA7" s="25">
        <v>78.97</v>
      </c>
      <c r="DB7" s="25">
        <v>77.73</v>
      </c>
      <c r="DC7" s="25">
        <v>78.09</v>
      </c>
      <c r="DD7" s="25">
        <v>78.010000000000005</v>
      </c>
      <c r="DE7" s="25">
        <v>77.599999999999994</v>
      </c>
      <c r="DF7" s="25">
        <v>77.3</v>
      </c>
      <c r="DG7" s="25">
        <v>89.76</v>
      </c>
      <c r="DH7" s="25">
        <v>34.53</v>
      </c>
      <c r="DI7" s="25">
        <v>36.21</v>
      </c>
      <c r="DJ7" s="25">
        <v>37.68</v>
      </c>
      <c r="DK7" s="25">
        <v>39.090000000000003</v>
      </c>
      <c r="DL7" s="25">
        <v>40.369999999999997</v>
      </c>
      <c r="DM7" s="25">
        <v>45.85</v>
      </c>
      <c r="DN7" s="25">
        <v>47.31</v>
      </c>
      <c r="DO7" s="25">
        <v>47.5</v>
      </c>
      <c r="DP7" s="25">
        <v>48.41</v>
      </c>
      <c r="DQ7" s="25">
        <v>50.02</v>
      </c>
      <c r="DR7" s="25">
        <v>51.51</v>
      </c>
      <c r="DS7" s="25">
        <v>15.49</v>
      </c>
      <c r="DT7" s="25">
        <v>16.059999999999999</v>
      </c>
      <c r="DU7" s="25">
        <v>19.399999999999999</v>
      </c>
      <c r="DV7" s="25">
        <v>18.920000000000002</v>
      </c>
      <c r="DW7" s="25">
        <v>18.850000000000001</v>
      </c>
      <c r="DX7" s="25">
        <v>14.13</v>
      </c>
      <c r="DY7" s="25">
        <v>16.77</v>
      </c>
      <c r="DZ7" s="25">
        <v>17.399999999999999</v>
      </c>
      <c r="EA7" s="25">
        <v>18.64</v>
      </c>
      <c r="EB7" s="25">
        <v>19.510000000000002</v>
      </c>
      <c r="EC7" s="25">
        <v>23.75</v>
      </c>
      <c r="ED7" s="25">
        <v>2.02</v>
      </c>
      <c r="EE7" s="25">
        <v>0.85</v>
      </c>
      <c r="EF7" s="25">
        <v>1.08</v>
      </c>
      <c r="EG7" s="25">
        <v>1.36</v>
      </c>
      <c r="EH7" s="25">
        <v>1.17</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2024-01-30T11:27:14Z</cp:lastPrinted>
  <dcterms:created xsi:type="dcterms:W3CDTF">2023-12-05T00:49:34Z</dcterms:created>
  <dcterms:modified xsi:type="dcterms:W3CDTF">2024-01-30T23:48:23Z</dcterms:modified>
  <cp:category/>
</cp:coreProperties>
</file>