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2水道管理係\経営比較分析表\令和04年度\"/>
    </mc:Choice>
  </mc:AlternateContent>
  <xr:revisionPtr revIDLastSave="0" documentId="13_ncr:1_{57A0E915-104D-4A28-BCA4-00E12D68914D}" xr6:coauthVersionLast="47" xr6:coauthVersionMax="47" xr10:uidLastSave="{00000000-0000-0000-0000-000000000000}"/>
  <workbookProtection workbookAlgorithmName="SHA-512" workbookHashValue="GKTYgPh+0vthu+ahoDv+NOO0igcGvCjJ4S+jOi+tM2F8QZ6K6isM92tMN8ZObf3fkP0jWIaIqGPPdbXixg6sdg==" workbookSaltValue="SaehhsOMMaxmVjb7Xnqmk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<sst xmlns="http://schemas.openxmlformats.org/spreadsheetml/2006/main" count="228" uniqueCount="114">
  <si>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</si>
  <si>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</si>
  <si>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</si>
  <si>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</si>
  <si>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</si>
  <si>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</si>
  <si>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</si>
  <si>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</si>
  <si>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</si>
  <si>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</si>
  <si>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</si>
  <si>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</si>
  <si>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</si>
  <si>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</si>
  <si>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</si>
  <si>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</si>
  <si>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</si>
  <si>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</si>
  <si>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</si>
  <si>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</si>
  <si>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</si>
  <si>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</si>
  <si>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</si>
  <si>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</si>
  <si>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</si>
  <si>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</si>
  <si>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</si>
  <si>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</si>
  <si>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</si>
  <si>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</si>
  <si>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</si>
  <si>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</si>
  <si>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</si>
  <si>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</si>
  <si>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</si>
  <si>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</si>
  <si>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</si>
  <si>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</si>
  <si>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</si>
  <si>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</si>
  <si>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</si>
  <si>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</si>
  <si>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</si>
  <si>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</si>
  <si>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</si>
  <si>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</si>
  <si>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</si>
  <si>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</si>
  <si>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</si>
  <si>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</si>
  <si>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</si>
  <si>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</si>
  <si>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</si>
  <si>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</si>
  <si>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</si>
  <si>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</si>
  <si>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</si>
  <si>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</si>
  <si>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</si>
  <si>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</si>
  <si>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</si>
  <si>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</si>
  <si>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</si>
  <si>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</si>
  <si>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</si>
  <si>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</si>
  <si>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</si>
  <si>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</si>
  <si>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</si>
  <si>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</si>
  <si>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</si>
  <si>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</si>
  <si>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</si>
  <si>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</si>
  <si>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</si>
  <si>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</si>
  <si>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</si>
  <si>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</si>
  <si>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</si>
  <si>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</si>
  <si>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</si>
  <si>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</si>
  <si>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</si>
  <si>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</si>
  <si>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</si>
  <si>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</si>
  <si>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</si>
  <si>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</si>
  <si>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</si>
  <si>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</si>
  <si>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</si>
  <si>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</si>
  <si>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</si>
  <si>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</si>
  <si>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</si>
  <si>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</si>
  <si>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</si>
  <si>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</si>
  <si>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</si>
  <si>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</si>
  <si>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</si>
  <si>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</si>
  <si>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</si>
  <si>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</si>
  <si>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</si>
  <si>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</si>
  <si>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</si>
  <si>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</si>
  <si>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</si>
  <si>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</si>
  <si>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</si>
  <si>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４年に供用を開始してから、９０年以上経過し、その当時整備し老朽化した施設が稼動している状況にあります。また、昭和３０年代の急激な高度経済成長に対応するため、早期の水道施設整備が求められたことから、大規模に整備した施設自体も整備後５０年以上を経過しており、水道施設全体の老朽化が進んでおります。
　このように大量更新の時期を迎える施設の改修費用は膨大であることから、限られた財源の中で長寿命化を図りながら、効率的に更新事業を進める必要があります。
　このような状況を鑑み、アセットマネジメント手法を導入し、中長期的な視点に立った財政計画のもと、将来にわたって健全な経営の維持と事業運営に努めてまいります。</t>
  </si>
  <si>
    <t>　これまで拡張を行ってきた水道も、少子高齢化による人口減少や節水志向などにより水需要が減少傾向にあり、それに伴い給水収益についても減少することが予想されます。
　さらに、水道施設の老朽化が進行し、計画的な更新が必要となってきておりますが、財源確保が困難となってくることが予想されることから、将来を見通したビジョンや財政計画の定期的なフォローアップ及び適正な水道料金の設定が重要となってきます。
　今後も、事務事業の改善や更なる経費の節減に努め、健全な経営を図りながら独立採算を確保し、本市の水道事業の基本理念である「安全でおいしい水を将来にわたり安定的に供給できる水道づくり」に努めてまいります。</t>
  </si>
  <si>
    <t>　経常収支比率については、給水収益及び基準内一般会計繰入金等の収益で維持管理費及び支払利息等の費用を賄っており、当該値は100％を超え黒字経営であることから健全経営を保っております。
　しかし、長期的には水需要の減少に伴う給水収益の減少や老朽施設の修繕及び更新に要する費用などの増加が見込まれることから、今後より一層の経営効率化を進め、収益性の確保に努める必要があります。
　累積欠損金比率については、純損失（赤字）がないことから当該値は0％であり、健全経営を保っております。
　流動比率については、当該値は100％を上回っていることから、短期的な債務に対する支払い能力を有し、十分な流動資産が確保されており、短期的な債務に対する支払能力を有しております。
　企業債残高対給水収益比率については、類似団体と比較し高い水準にありますが、現在まで高利率の既往債の繰上償還制度を活用するなど、その健全化にも努めてまいりましたが、今後も、新規借入の抑制を図りながら、更に経営の健全性・効率性が図られるよう取り組む必要があります。</t>
    <rPh sb="13" eb="17">
      <t>キュウスイシュウエキ</t>
    </rPh>
    <rPh sb="259" eb="26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</si>
</sst>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0.33</c:v>
                </c:pt>
                <c:pt idx="2">
                  <c:v>0.41</c:v>
                </c:pt>
                <c:pt idx="3">
                  <c:v>0.16</c:v>
                </c:pt>
                <c:pt idx="4">
                  <c:v>0.38</c:v>
                </c:pt>
              </c:numCache>
            </c:numRef>
          </c:val>
          <c:extLst>
            <c:ext xmlns:c16="http://schemas.microsoft.com/office/drawing/2014/chart" uri="{C3380CC4-5D6E-409C-BE32-E72D297353CC}">
              <c16:uniqueId val="{00000000-212C-41F8-83C6-83FADAB8B4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12C-41F8-83C6-83FADAB8B4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85.99</c:v>
                </c:pt>
                <c:pt idx="1">
                  <c:v>84.29</c:v>
                </c:pt>
                <c:pt idx="2">
                  <c:v>73.28</c:v>
                </c:pt>
                <c:pt idx="3">
                  <c:v>76.61</c:v>
                </c:pt>
                <c:pt idx="4">
                  <c:v>51.5</c:v>
                </c:pt>
              </c:numCache>
            </c:numRef>
          </c:val>
          <c:extLst>
            <c:ext xmlns:c16="http://schemas.microsoft.com/office/drawing/2014/chart" uri="{C3380CC4-5D6E-409C-BE32-E72D297353CC}">
              <c16:uniqueId val="{00000000-EECE-4783-B031-E2464BCF7D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ECE-4783-B031-E2464BCF7D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83.74</c:v>
                </c:pt>
                <c:pt idx="1">
                  <c:v>83.72</c:v>
                </c:pt>
                <c:pt idx="2">
                  <c:v>79.88</c:v>
                </c:pt>
                <c:pt idx="3">
                  <c:v>76.27</c:v>
                </c:pt>
                <c:pt idx="4">
                  <c:v>80.03</c:v>
                </c:pt>
              </c:numCache>
            </c:numRef>
          </c:val>
          <c:extLst>
            <c:ext xmlns:c16="http://schemas.microsoft.com/office/drawing/2014/chart" uri="{C3380CC4-5D6E-409C-BE32-E72D297353CC}">
              <c16:uniqueId val="{00000000-FBF2-4E59-94F5-A5B128A30B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BF2-4E59-94F5-A5B128A30B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118.15</c:v>
                </c:pt>
                <c:pt idx="1">
                  <c:v>123.79</c:v>
                </c:pt>
                <c:pt idx="2">
                  <c:v>115.2</c:v>
                </c:pt>
                <c:pt idx="3">
                  <c:v>115.13</c:v>
                </c:pt>
                <c:pt idx="4">
                  <c:v>113.56</c:v>
                </c:pt>
              </c:numCache>
            </c:numRef>
          </c:val>
          <c:extLst>
            <c:ext xmlns:c16="http://schemas.microsoft.com/office/drawing/2014/chart" uri="{C3380CC4-5D6E-409C-BE32-E72D297353CC}">
              <c16:uniqueId val="{00000000-0C2F-480E-9009-6822253F40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C2F-480E-9009-6822253F40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40.700000000000003</c:v>
                </c:pt>
                <c:pt idx="1">
                  <c:v>42.54</c:v>
                </c:pt>
                <c:pt idx="2">
                  <c:v>34.369999999999997</c:v>
                </c:pt>
                <c:pt idx="3">
                  <c:v>36.64</c:v>
                </c:pt>
                <c:pt idx="4">
                  <c:v>38.85</c:v>
                </c:pt>
              </c:numCache>
            </c:numRef>
          </c:val>
          <c:extLst>
            <c:ext xmlns:c16="http://schemas.microsoft.com/office/drawing/2014/chart" uri="{C3380CC4-5D6E-409C-BE32-E72D297353CC}">
              <c16:uniqueId val="{00000000-4DFF-4226-AB6E-EA5CE8E639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DFF-4226-AB6E-EA5CE8E639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11.94</c:v>
                </c:pt>
                <c:pt idx="1">
                  <c:v>12.22</c:v>
                </c:pt>
                <c:pt idx="2">
                  <c:v>10.33</c:v>
                </c:pt>
                <c:pt idx="3">
                  <c:v>11.11</c:v>
                </c:pt>
                <c:pt idx="4">
                  <c:v>12.34</c:v>
                </c:pt>
              </c:numCache>
            </c:numRef>
          </c:val>
          <c:extLst>
            <c:ext xmlns:c16="http://schemas.microsoft.com/office/drawing/2014/chart" uri="{C3380CC4-5D6E-409C-BE32-E72D297353CC}">
              <c16:uniqueId val="{00000000-E90F-46CD-9064-07C8252BB3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90F-46CD-9064-07C8252BB3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A-4AB6-BA67-6BA9B1D57E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872A-4AB6-BA67-6BA9B1D57E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567.29</c:v>
                </c:pt>
                <c:pt idx="1">
                  <c:v>655.28</c:v>
                </c:pt>
                <c:pt idx="2">
                  <c:v>447.19</c:v>
                </c:pt>
                <c:pt idx="3">
                  <c:v>441.34</c:v>
                </c:pt>
                <c:pt idx="4">
                  <c:v>428.26</c:v>
                </c:pt>
              </c:numCache>
            </c:numRef>
          </c:val>
          <c:extLst>
            <c:ext xmlns:c16="http://schemas.microsoft.com/office/drawing/2014/chart" uri="{C3380CC4-5D6E-409C-BE32-E72D297353CC}">
              <c16:uniqueId val="{00000000-F122-45DB-93A2-FB959969AD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122-45DB-93A2-FB959969AD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695.29</c:v>
                </c:pt>
                <c:pt idx="1">
                  <c:v>687.88</c:v>
                </c:pt>
                <c:pt idx="2">
                  <c:v>808.5</c:v>
                </c:pt>
                <c:pt idx="3">
                  <c:v>768.54</c:v>
                </c:pt>
                <c:pt idx="4">
                  <c:v>733.41</c:v>
                </c:pt>
              </c:numCache>
            </c:numRef>
          </c:val>
          <c:extLst>
            <c:ext xmlns:c16="http://schemas.microsoft.com/office/drawing/2014/chart" uri="{C3380CC4-5D6E-409C-BE32-E72D297353CC}">
              <c16:uniqueId val="{00000000-8CF3-4A12-AD57-5D3CA3E5A6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CF3-4A12-AD57-5D3CA3E5A6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112.19</c:v>
                </c:pt>
                <c:pt idx="1">
                  <c:v>117.92</c:v>
                </c:pt>
                <c:pt idx="2">
                  <c:v>92.48</c:v>
                </c:pt>
                <c:pt idx="3">
                  <c:v>96.34</c:v>
                </c:pt>
                <c:pt idx="4">
                  <c:v>88.94</c:v>
                </c:pt>
              </c:numCache>
            </c:numRef>
          </c:val>
          <c:extLst>
            <c:ext xmlns:c16="http://schemas.microsoft.com/office/drawing/2014/chart" uri="{C3380CC4-5D6E-409C-BE32-E72D297353CC}">
              <c16:uniqueId val="{00000000-F0D2-48FD-8E82-4E38ED64B6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F0D2-48FD-8E82-4E38ED64B6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182.73</c:v>
                </c:pt>
                <c:pt idx="1">
                  <c:v>173.93</c:v>
                </c:pt>
                <c:pt idx="2">
                  <c:v>222.38</c:v>
                </c:pt>
                <c:pt idx="3">
                  <c:v>214.06</c:v>
                </c:pt>
                <c:pt idx="4">
                  <c:v>232.22</c:v>
                </c:pt>
              </c:numCache>
            </c:numRef>
          </c:val>
          <c:extLst>
            <c:ext xmlns:c16="http://schemas.microsoft.com/office/drawing/2014/chart" uri="{C3380CC4-5D6E-409C-BE32-E72D297353CC}">
              <c16:uniqueId val="{00000000-BB2A-47BB-8E5A-0799E50933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B2A-47BB-8E5A-0799E50933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福島県　二本松市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52162</v>
      </c>
      <c r="AM8" s="59"/>
      <c r="AN8" s="59"/>
      <c r="AO8" s="59"/>
      <c r="AP8" s="59"/>
      <c r="AQ8" s="59"/>
      <c r="AR8" s="59"/>
      <c r="AS8" s="59"/>
      <c r="AT8" s="56">
        <f>データ!$S$6</f>
        <v>344.42</v>
      </c>
      <c r="AU8" s="57"/>
      <c r="AV8" s="57"/>
      <c r="AW8" s="57"/>
      <c r="AX8" s="57"/>
      <c r="AY8" s="57"/>
      <c r="AZ8" s="57"/>
      <c r="BA8" s="57"/>
      <c r="BB8" s="46">
        <f>データ!$T$6</f>
        <v>151.44999999999999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61.75</v>
      </c>
      <c r="J10" s="57"/>
      <c r="K10" s="57"/>
      <c r="L10" s="57"/>
      <c r="M10" s="57"/>
      <c r="N10" s="57"/>
      <c r="O10" s="58"/>
      <c r="P10" s="46">
        <f>データ!$P$6</f>
        <v>88.08</v>
      </c>
      <c r="Q10" s="46"/>
      <c r="R10" s="46"/>
      <c r="S10" s="46"/>
      <c r="T10" s="46"/>
      <c r="U10" s="46"/>
      <c r="V10" s="46"/>
      <c r="W10" s="59">
        <f>データ!$Q$6</f>
        <v>2530</v>
      </c>
      <c r="X10" s="59"/>
      <c r="Y10" s="59"/>
      <c r="Z10" s="59"/>
      <c r="AA10" s="59"/>
      <c r="AB10" s="59"/>
      <c r="AC10" s="59"/>
      <c r="AD10" s="2"/>
      <c r="AE10" s="2"/>
      <c r="AF10" s="2"/>
      <c r="AG10" s="2"/>
      <c r="AH10" s="2"/>
      <c r="AI10" s="2"/>
      <c r="AJ10" s="2"/>
      <c r="AK10" s="2"/>
      <c r="AL10" s="59">
        <f>データ!$U$6</f>
        <v>45631</v>
      </c>
      <c r="AM10" s="59"/>
      <c r="AN10" s="59"/>
      <c r="AO10" s="59"/>
      <c r="AP10" s="59"/>
      <c r="AQ10" s="59"/>
      <c r="AR10" s="59"/>
      <c r="AS10" s="59"/>
      <c r="AT10" s="56">
        <f>データ!$V$6</f>
        <v>161.16</v>
      </c>
      <c r="AU10" s="57"/>
      <c r="AV10" s="57"/>
      <c r="AW10" s="57"/>
      <c r="AX10" s="57"/>
      <c r="AY10" s="57"/>
      <c r="AZ10" s="57"/>
      <c r="BA10" s="57"/>
      <c r="BB10" s="46">
        <f>データ!$W$6</f>
        <v>283.14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ytR1QFOJ5H2QrEtDkv/MblGIyEO8wigoaxJnYBMRbt3e2BLmcAlaVvpbvVg7FehPLmjw0tfw6Oi70rjDDk1/Q==" saltValue="BA6LKT2Lt+1Fy2iFVno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72109</v>
      </c>
      <c r="D6" s="20">
        <f t="shared" si="3"/>
        <v>46</v>
      </c>
      <c r="E6" s="20">
        <f t="shared" si="3"/>
        <v>1</v>
      </c>
      <c r="F6" s="20">
        <f t="shared" si="3"/>
        <v>0</v>
      </c>
      <c r="G6" s="20">
        <f t="shared" si="3"/>
        <v>1</v>
      </c>
      <c r="H6" s="20" t="str">
        <f t="shared" si="3"/>
        <v>福島県　二本松市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61.75</v>
      </c>
      <c r="P6" s="21">
        <f t="shared" si="3"/>
        <v>88.08</v>
      </c>
      <c r="Q6" s="21">
        <f t="shared" si="3"/>
        <v>2530</v>
      </c>
      <c r="R6" s="21">
        <f t="shared" si="3"/>
        <v>52162</v>
      </c>
      <c r="S6" s="21">
        <f t="shared" si="3"/>
        <v>344.42</v>
      </c>
      <c r="T6" s="21">
        <f t="shared" si="3"/>
        <v>151.44999999999999</v>
      </c>
      <c r="U6" s="21">
        <f t="shared" si="3"/>
        <v>45631</v>
      </c>
      <c r="V6" s="21">
        <f t="shared" si="3"/>
        <v>161.16</v>
      </c>
      <c r="W6" s="21">
        <f t="shared" si="3"/>
        <v>283.14</v>
      </c>
      <c r="X6" s="22">
        <f>IF(X7="",NA(),X7)</f>
        <v>118.15</v>
      </c>
      <c r="Y6" s="22">
        <f t="shared" ref="Y6:AG6" si="4">IF(Y7="",NA(),Y7)</f>
        <v>123.79</v>
      </c>
      <c r="Z6" s="22">
        <f t="shared" si="4"/>
        <v>115.2</v>
      </c>
      <c r="AA6" s="22">
        <f t="shared" si="4"/>
        <v>115.13</v>
      </c>
      <c r="AB6" s="22">
        <f t="shared" si="4"/>
        <v>113.56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567.29</v>
      </c>
      <c r="AU6" s="22">
        <f t="shared" ref="AU6:BC6" si="6">IF(AU7="",NA(),AU7)</f>
        <v>655.28</v>
      </c>
      <c r="AV6" s="22">
        <f t="shared" si="6"/>
        <v>447.19</v>
      </c>
      <c r="AW6" s="22">
        <f t="shared" si="6"/>
        <v>441.34</v>
      </c>
      <c r="AX6" s="22">
        <f t="shared" si="6"/>
        <v>428.26</v>
      </c>
      <c r="AY6" s="22">
        <f t="shared" si="6"/>
        <v>366.03</v>
      </c>
      <c r="AZ6" s="22">
        <f t="shared" si="6"/>
        <v>365.18</v>
      </c>
      <c r="BA6" s="22">
        <f t="shared" si="6"/>
        <v>327.77</v>
      </c>
      <c r="BB6" s="22">
        <f t="shared" si="6"/>
        <v>338.02</v>
      </c>
      <c r="BC6" s="22">
        <f t="shared" si="6"/>
        <v>345.94</v>
      </c>
      <c r="BD6" s="21" t="str">
        <f>IF(BD7="","",IF(BD7="-","【-】","【"&amp;SUBSTITUTE(TEXT(BD7,"#,##0.00"),"-","△")&amp;"】"))</f>
        <v>【252.29】</v>
      </c>
      <c r="BE6" s="22">
        <f>IF(BE7="",NA(),BE7)</f>
        <v>695.29</v>
      </c>
      <c r="BF6" s="22">
        <f t="shared" ref="BF6:BN6" si="7">IF(BF7="",NA(),BF7)</f>
        <v>687.88</v>
      </c>
      <c r="BG6" s="22">
        <f t="shared" si="7"/>
        <v>808.5</v>
      </c>
      <c r="BH6" s="22">
        <f t="shared" si="7"/>
        <v>768.54</v>
      </c>
      <c r="BI6" s="22">
        <f t="shared" si="7"/>
        <v>733.41</v>
      </c>
      <c r="BJ6" s="22">
        <f t="shared" si="7"/>
        <v>370.12</v>
      </c>
      <c r="BK6" s="22">
        <f t="shared" si="7"/>
        <v>371.65</v>
      </c>
      <c r="BL6" s="22">
        <f t="shared" si="7"/>
        <v>397.1</v>
      </c>
      <c r="BM6" s="22">
        <f t="shared" si="7"/>
        <v>379.91</v>
      </c>
      <c r="BN6" s="22">
        <f t="shared" si="7"/>
        <v>386.61</v>
      </c>
      <c r="BO6" s="21" t="str">
        <f>IF(BO7="","",IF(BO7="-","【-】","【"&amp;SUBSTITUTE(TEXT(BO7,"#,##0.00"),"-","△")&amp;"】"))</f>
        <v>【268.07】</v>
      </c>
      <c r="BP6" s="22">
        <f>IF(BP7="",NA(),BP7)</f>
        <v>112.19</v>
      </c>
      <c r="BQ6" s="22">
        <f t="shared" ref="BQ6:BY6" si="8">IF(BQ7="",NA(),BQ7)</f>
        <v>117.92</v>
      </c>
      <c r="BR6" s="22">
        <f t="shared" si="8"/>
        <v>92.48</v>
      </c>
      <c r="BS6" s="22">
        <f t="shared" si="8"/>
        <v>96.34</v>
      </c>
      <c r="BT6" s="22">
        <f t="shared" si="8"/>
        <v>88.94</v>
      </c>
      <c r="BU6" s="22">
        <f t="shared" si="8"/>
        <v>100.42</v>
      </c>
      <c r="BV6" s="22">
        <f t="shared" si="8"/>
        <v>98.77</v>
      </c>
      <c r="BW6" s="22">
        <f t="shared" si="8"/>
        <v>95.79</v>
      </c>
      <c r="BX6" s="22">
        <f t="shared" si="8"/>
        <v>98.3</v>
      </c>
      <c r="BY6" s="22">
        <f t="shared" si="8"/>
        <v>93.82</v>
      </c>
      <c r="BZ6" s="21" t="str">
        <f>IF(BZ7="","",IF(BZ7="-","【-】","【"&amp;SUBSTITUTE(TEXT(BZ7,"#,##0.00"),"-","△")&amp;"】"))</f>
        <v>【97.47】</v>
      </c>
      <c r="CA6" s="22">
        <f>IF(CA7="",NA(),CA7)</f>
        <v>182.73</v>
      </c>
      <c r="CB6" s="22">
        <f t="shared" ref="CB6:CJ6" si="9">IF(CB7="",NA(),CB7)</f>
        <v>173.93</v>
      </c>
      <c r="CC6" s="22">
        <f t="shared" si="9"/>
        <v>222.38</v>
      </c>
      <c r="CD6" s="22">
        <f t="shared" si="9"/>
        <v>214.06</v>
      </c>
      <c r="CE6" s="22">
        <f t="shared" si="9"/>
        <v>232.22</v>
      </c>
      <c r="CF6" s="22">
        <f t="shared" si="9"/>
        <v>171.67</v>
      </c>
      <c r="CG6" s="22">
        <f t="shared" si="9"/>
        <v>173.67</v>
      </c>
      <c r="CH6" s="22">
        <f t="shared" si="9"/>
        <v>171.13</v>
      </c>
      <c r="CI6" s="22">
        <f t="shared" si="9"/>
        <v>173.7</v>
      </c>
      <c r="CJ6" s="22">
        <f t="shared" si="9"/>
        <v>178.94</v>
      </c>
      <c r="CK6" s="21" t="str">
        <f>IF(CK7="","",IF(CK7="-","【-】","【"&amp;SUBSTITUTE(TEXT(CK7,"#,##0.00"),"-","△")&amp;"】"))</f>
        <v>【174.75】</v>
      </c>
      <c r="CL6" s="22">
        <f>IF(CL7="",NA(),CL7)</f>
        <v>85.99</v>
      </c>
      <c r="CM6" s="22">
        <f t="shared" ref="CM6:CU6" si="10">IF(CM7="",NA(),CM7)</f>
        <v>84.29</v>
      </c>
      <c r="CN6" s="22">
        <f t="shared" si="10"/>
        <v>73.28</v>
      </c>
      <c r="CO6" s="22">
        <f t="shared" si="10"/>
        <v>76.61</v>
      </c>
      <c r="CP6" s="22">
        <f t="shared" si="10"/>
        <v>51.5</v>
      </c>
      <c r="CQ6" s="22">
        <f t="shared" si="10"/>
        <v>59.74</v>
      </c>
      <c r="CR6" s="22">
        <f t="shared" si="10"/>
        <v>59.67</v>
      </c>
      <c r="CS6" s="22">
        <f t="shared" si="10"/>
        <v>60.12</v>
      </c>
      <c r="CT6" s="22">
        <f t="shared" si="10"/>
        <v>60.34</v>
      </c>
      <c r="CU6" s="22">
        <f t="shared" si="10"/>
        <v>59.54</v>
      </c>
      <c r="CV6" s="21" t="str">
        <f>IF(CV7="","",IF(CV7="-","【-】","【"&amp;SUBSTITUTE(TEXT(CV7,"#,##0.00"),"-","△")&amp;"】"))</f>
        <v>【59.97】</v>
      </c>
      <c r="CW6" s="22">
        <f>IF(CW7="",NA(),CW7)</f>
        <v>83.74</v>
      </c>
      <c r="CX6" s="22">
        <f t="shared" ref="CX6:DF6" si="11">IF(CX7="",NA(),CX7)</f>
        <v>83.72</v>
      </c>
      <c r="CY6" s="22">
        <f t="shared" si="11"/>
        <v>79.88</v>
      </c>
      <c r="CZ6" s="22">
        <f t="shared" si="11"/>
        <v>76.27</v>
      </c>
      <c r="DA6" s="22">
        <f t="shared" si="11"/>
        <v>80.03</v>
      </c>
      <c r="DB6" s="22">
        <f t="shared" si="11"/>
        <v>84.8</v>
      </c>
      <c r="DC6" s="22">
        <f t="shared" si="11"/>
        <v>84.6</v>
      </c>
      <c r="DD6" s="22">
        <f t="shared" si="11"/>
        <v>84.24</v>
      </c>
      <c r="DE6" s="22">
        <f t="shared" si="11"/>
        <v>84.19</v>
      </c>
      <c r="DF6" s="22">
        <f t="shared" si="11"/>
        <v>83.93</v>
      </c>
      <c r="DG6" s="21" t="str">
        <f>IF(DG7="","",IF(DG7="-","【-】","【"&amp;SUBSTITUTE(TEXT(DG7,"#,##0.00"),"-","△")&amp;"】"))</f>
        <v>【89.76】</v>
      </c>
      <c r="DH6" s="22">
        <f>IF(DH7="",NA(),DH7)</f>
        <v>40.700000000000003</v>
      </c>
      <c r="DI6" s="22">
        <f t="shared" ref="DI6:DQ6" si="12">IF(DI7="",NA(),DI7)</f>
        <v>42.54</v>
      </c>
      <c r="DJ6" s="22">
        <f t="shared" si="12"/>
        <v>34.369999999999997</v>
      </c>
      <c r="DK6" s="22">
        <f t="shared" si="12"/>
        <v>36.64</v>
      </c>
      <c r="DL6" s="22">
        <f t="shared" si="12"/>
        <v>38.85</v>
      </c>
      <c r="DM6" s="22">
        <f t="shared" si="12"/>
        <v>47.66</v>
      </c>
      <c r="DN6" s="22">
        <f t="shared" si="12"/>
        <v>48.17</v>
      </c>
      <c r="DO6" s="22">
        <f t="shared" si="12"/>
        <v>48.83</v>
      </c>
      <c r="DP6" s="22">
        <f t="shared" si="12"/>
        <v>49.96</v>
      </c>
      <c r="DQ6" s="22">
        <f t="shared" si="12"/>
        <v>50.82</v>
      </c>
      <c r="DR6" s="21" t="str">
        <f>IF(DR7="","",IF(DR7="-","【-】","【"&amp;SUBSTITUTE(TEXT(DR7,"#,##0.00"),"-","△")&amp;"】"))</f>
        <v>【51.51】</v>
      </c>
      <c r="DS6" s="22">
        <f>IF(DS7="",NA(),DS7)</f>
        <v>11.94</v>
      </c>
      <c r="DT6" s="22">
        <f t="shared" ref="DT6:EB6" si="13">IF(DT7="",NA(),DT7)</f>
        <v>12.22</v>
      </c>
      <c r="DU6" s="22">
        <f t="shared" si="13"/>
        <v>10.33</v>
      </c>
      <c r="DV6" s="22">
        <f t="shared" si="13"/>
        <v>11.11</v>
      </c>
      <c r="DW6" s="22">
        <f t="shared" si="13"/>
        <v>12.34</v>
      </c>
      <c r="DX6" s="22">
        <f t="shared" si="13"/>
        <v>15.1</v>
      </c>
      <c r="DY6" s="22">
        <f t="shared" si="13"/>
        <v>17.12</v>
      </c>
      <c r="DZ6" s="22">
        <f t="shared" si="13"/>
        <v>18.18</v>
      </c>
      <c r="EA6" s="22">
        <f t="shared" si="13"/>
        <v>19.32</v>
      </c>
      <c r="EB6" s="22">
        <f t="shared" si="13"/>
        <v>21.16</v>
      </c>
      <c r="EC6" s="21" t="str">
        <f>IF(EC7="","",IF(EC7="-","【-】","【"&amp;SUBSTITUTE(TEXT(EC7,"#,##0.00"),"-","△")&amp;"】"))</f>
        <v>【23.75】</v>
      </c>
      <c r="ED6" s="22">
        <f>IF(ED7="",NA(),ED7)</f>
        <v>0.42</v>
      </c>
      <c r="EE6" s="22">
        <f t="shared" ref="EE6:EM6" si="14">IF(EE7="",NA(),EE7)</f>
        <v>0.33</v>
      </c>
      <c r="EF6" s="22">
        <f t="shared" si="14"/>
        <v>0.41</v>
      </c>
      <c r="EG6" s="22">
        <f t="shared" si="14"/>
        <v>0.16</v>
      </c>
      <c r="EH6" s="22">
        <f t="shared" si="14"/>
        <v>0.38</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72109</v>
      </c>
      <c r="D7" s="24">
        <v>46</v>
      </c>
      <c r="E7" s="24">
        <v>1</v>
      </c>
      <c r="F7" s="24">
        <v>0</v>
      </c>
      <c r="G7" s="24">
        <v>1</v>
      </c>
      <c r="H7" s="24" t="s">
        <v>93</v>
      </c>
      <c r="I7" s="24" t="s">
        <v>94</v>
      </c>
      <c r="J7" s="24" t="s">
        <v>95</v>
      </c>
      <c r="K7" s="24" t="s">
        <v>96</v>
      </c>
      <c r="L7" s="24" t="s">
        <v>97</v>
      </c>
      <c r="M7" s="24" t="s">
        <v>98</v>
      </c>
      <c r="N7" s="25" t="s">
        <v>99</v>
      </c>
      <c r="O7" s="25">
        <v>61.75</v>
      </c>
      <c r="P7" s="25">
        <v>88.08</v>
      </c>
      <c r="Q7" s="25">
        <v>2530</v>
      </c>
      <c r="R7" s="25">
        <v>52162</v>
      </c>
      <c r="S7" s="25">
        <v>344.42</v>
      </c>
      <c r="T7" s="25">
        <v>151.44999999999999</v>
      </c>
      <c r="U7" s="25">
        <v>45631</v>
      </c>
      <c r="V7" s="25">
        <v>161.16</v>
      </c>
      <c r="W7" s="25">
        <v>283.14</v>
      </c>
      <c r="X7" s="25">
        <v>118.15</v>
      </c>
      <c r="Y7" s="25">
        <v>123.79</v>
      </c>
      <c r="Z7" s="25">
        <v>115.2</v>
      </c>
      <c r="AA7" s="25">
        <v>115.13</v>
      </c>
      <c r="AB7" s="25">
        <v>113.56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567.29</v>
      </c>
      <c r="AU7" s="25">
        <v>655.28</v>
      </c>
      <c r="AV7" s="25">
        <v>447.19</v>
      </c>
      <c r="AW7" s="25">
        <v>441.34</v>
      </c>
      <c r="AX7" s="25">
        <v>428.26</v>
      </c>
      <c r="AY7" s="25">
        <v>366.03</v>
      </c>
      <c r="AZ7" s="25">
        <v>365.18</v>
      </c>
      <c r="BA7" s="25">
        <v>327.77</v>
      </c>
      <c r="BB7" s="25">
        <v>338.02</v>
      </c>
      <c r="BC7" s="25">
        <v>345.94</v>
      </c>
      <c r="BD7" s="25">
        <v>252.29</v>
      </c>
      <c r="BE7" s="25">
        <v>695.29</v>
      </c>
      <c r="BF7" s="25">
        <v>687.88</v>
      </c>
      <c r="BG7" s="25">
        <v>808.5</v>
      </c>
      <c r="BH7" s="25">
        <v>768.54</v>
      </c>
      <c r="BI7" s="25">
        <v>733.41</v>
      </c>
      <c r="BJ7" s="25">
        <v>370.12</v>
      </c>
      <c r="BK7" s="25">
        <v>371.65</v>
      </c>
      <c r="BL7" s="25">
        <v>397.1</v>
      </c>
      <c r="BM7" s="25">
        <v>379.91</v>
      </c>
      <c r="BN7" s="25">
        <v>386.61</v>
      </c>
      <c r="BO7" s="25">
        <v>268.07</v>
      </c>
      <c r="BP7" s="25">
        <v>112.19</v>
      </c>
      <c r="BQ7" s="25">
        <v>117.92</v>
      </c>
      <c r="BR7" s="25">
        <v>92.48</v>
      </c>
      <c r="BS7" s="25">
        <v>96.34</v>
      </c>
      <c r="BT7" s="25">
        <v>88.94</v>
      </c>
      <c r="BU7" s="25">
        <v>100.42</v>
      </c>
      <c r="BV7" s="25">
        <v>98.77</v>
      </c>
      <c r="BW7" s="25">
        <v>95.79</v>
      </c>
      <c r="BX7" s="25">
        <v>98.3</v>
      </c>
      <c r="BY7" s="25">
        <v>93.82</v>
      </c>
      <c r="BZ7" s="25">
        <v>97.47</v>
      </c>
      <c r="CA7" s="25">
        <v>182.73</v>
      </c>
      <c r="CB7" s="25">
        <v>173.93</v>
      </c>
      <c r="CC7" s="25">
        <v>222.38</v>
      </c>
      <c r="CD7" s="25">
        <v>214.06</v>
      </c>
      <c r="CE7" s="25">
        <v>232.22</v>
      </c>
      <c r="CF7" s="25">
        <v>171.67</v>
      </c>
      <c r="CG7" s="25">
        <v>173.67</v>
      </c>
      <c r="CH7" s="25">
        <v>171.13</v>
      </c>
      <c r="CI7" s="25">
        <v>173.7</v>
      </c>
      <c r="CJ7" s="25">
        <v>178.94</v>
      </c>
      <c r="CK7" s="25">
        <v>174.75</v>
      </c>
      <c r="CL7" s="25">
        <v>85.99</v>
      </c>
      <c r="CM7" s="25">
        <v>84.29</v>
      </c>
      <c r="CN7" s="25">
        <v>73.28</v>
      </c>
      <c r="CO7" s="25">
        <v>76.61</v>
      </c>
      <c r="CP7" s="25">
        <v>51.5</v>
      </c>
      <c r="CQ7" s="25">
        <v>59.74</v>
      </c>
      <c r="CR7" s="25">
        <v>59.67</v>
      </c>
      <c r="CS7" s="25">
        <v>60.12</v>
      </c>
      <c r="CT7" s="25">
        <v>60.34</v>
      </c>
      <c r="CU7" s="25">
        <v>59.54</v>
      </c>
      <c r="CV7" s="25">
        <v>59.97</v>
      </c>
      <c r="CW7" s="25">
        <v>83.74</v>
      </c>
      <c r="CX7" s="25">
        <v>83.72</v>
      </c>
      <c r="CY7" s="25">
        <v>79.88</v>
      </c>
      <c r="CZ7" s="25">
        <v>76.27</v>
      </c>
      <c r="DA7" s="25">
        <v>80.03</v>
      </c>
      <c r="DB7" s="25">
        <v>84.8</v>
      </c>
      <c r="DC7" s="25">
        <v>84.6</v>
      </c>
      <c r="DD7" s="25">
        <v>84.24</v>
      </c>
      <c r="DE7" s="25">
        <v>84.19</v>
      </c>
      <c r="DF7" s="25">
        <v>83.93</v>
      </c>
      <c r="DG7" s="25">
        <v>89.76</v>
      </c>
      <c r="DH7" s="25">
        <v>40.700000000000003</v>
      </c>
      <c r="DI7" s="25">
        <v>42.54</v>
      </c>
      <c r="DJ7" s="25">
        <v>34.369999999999997</v>
      </c>
      <c r="DK7" s="25">
        <v>36.64</v>
      </c>
      <c r="DL7" s="25">
        <v>38.85</v>
      </c>
      <c r="DM7" s="25">
        <v>47.66</v>
      </c>
      <c r="DN7" s="25">
        <v>48.17</v>
      </c>
      <c r="DO7" s="25">
        <v>48.83</v>
      </c>
      <c r="DP7" s="25">
        <v>49.96</v>
      </c>
      <c r="DQ7" s="25">
        <v>50.82</v>
      </c>
      <c r="DR7" s="25">
        <v>51.51</v>
      </c>
      <c r="DS7" s="25">
        <v>11.94</v>
      </c>
      <c r="DT7" s="25">
        <v>12.22</v>
      </c>
      <c r="DU7" s="25">
        <v>10.33</v>
      </c>
      <c r="DV7" s="25">
        <v>11.11</v>
      </c>
      <c r="DW7" s="25">
        <v>12.34</v>
      </c>
      <c r="DX7" s="25">
        <v>15.1</v>
      </c>
      <c r="DY7" s="25">
        <v>17.12</v>
      </c>
      <c r="DZ7" s="25">
        <v>18.18</v>
      </c>
      <c r="EA7" s="25">
        <v>19.32</v>
      </c>
      <c r="EB7" s="25">
        <v>21.16</v>
      </c>
      <c r="EC7" s="25">
        <v>23.75</v>
      </c>
      <c r="ED7" s="25">
        <v>0.42</v>
      </c>
      <c r="EE7" s="25">
        <v>0.33</v>
      </c>
      <c r="EF7" s="25">
        <v>0.41</v>
      </c>
      <c r="EG7" s="25">
        <v>0.16</v>
      </c>
      <c r="EH7" s="25">
        <v>0.38</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2024-01-22T01:13:11Z</cp:lastPrinted>
  <dcterms:created xsi:type="dcterms:W3CDTF">2023-12-05T00:49:30Z</dcterms:created>
  <dcterms:modified xsi:type="dcterms:W3CDTF">2024-01-22T01:22:20Z</dcterms:modified>
  <cp:category/>
</cp:coreProperties>
</file>