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97AcaY3k6iEgT3QtnKVoTA3jiP3H+4fccv4guiWe00x8mMJCkJccqzabLvIe8K4bn/ALDYa6Gr5B4tlR3k2jhg==" workbookSaltValue="agoykcuMu8yDedkp585afw==" workbookSpinCount="100000" lockStructure="1"/>
  <bookViews>
    <workbookView xWindow="0" yWindow="0" windowWidth="2049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<sst xmlns="http://schemas.openxmlformats.org/spreadsheetml/2006/main" count="228" uniqueCount="114">
  <si>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</si>
  <si>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</si>
  <si>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</si>
  <si>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</si>
  <si>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</si>
  <si>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</si>
  <si>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</si>
  <si>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</si>
  <si>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</si>
  <si>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</si>
  <si>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</si>
  <si>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</si>
  <si>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</si>
  <si>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</si>
  <si>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</si>
  <si>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</si>
  <si>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</si>
  <si>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</si>
  <si>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</si>
  <si>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</si>
  <si>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</si>
  <si>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</si>
  <si>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</si>
  <si>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</si>
  <si>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</si>
  <si>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</si>
  <si>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</si>
  <si>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</si>
  <si>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</si>
  <si>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</si>
  <si>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</si>
  <si>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</si>
  <si>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</si>
  <si>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</si>
  <si>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</si>
  <si>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</si>
  <si>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</si>
  <si>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</si>
  <si>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</si>
  <si>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</si>
  <si>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</si>
  <si>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</si>
  <si>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</si>
  <si>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</si>
  <si>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</si>
  <si>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</si>
  <si>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</si>
  <si>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</si>
  <si>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</si>
  <si>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</si>
  <si>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</si>
  <si>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</si>
  <si>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</si>
  <si>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</si>
  <si>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</si>
  <si>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</si>
  <si>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</si>
  <si>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</si>
  <si>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</si>
  <si>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</si>
  <si>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</si>
  <si>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</si>
  <si>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</si>
  <si>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</si>
  <si>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</si>
  <si>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</si>
  <si>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</si>
  <si>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</si>
  <si>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</si>
  <si>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</si>
  <si>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</si>
  <si>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</si>
  <si>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</si>
  <si>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</si>
  <si>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</si>
  <si>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</si>
  <si>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</si>
  <si>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</si>
  <si>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</si>
  <si>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</si>
  <si>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</si>
  <si>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</si>
  <si>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</si>
  <si>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</si>
  <si>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</si>
  <si>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</si>
  <si>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</si>
  <si>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</si>
  <si>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</si>
  <si>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</si>
  <si>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</si>
  <si>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</si>
  <si>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</si>
  <si>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</si>
  <si>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</si>
  <si>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</si>
  <si>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</si>
  <si>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</si>
  <si>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</si>
  <si>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</si>
  <si>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</si>
  <si>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</si>
  <si>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</si>
  <si>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</si>
  <si>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</si>
  <si>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</si>
  <si>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</si>
  <si>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</si>
  <si>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</si>
  <si>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</si>
  <si>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</si>
  <si>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平成26年度に簡易水道事業を統合したことにより経常収支比率が悪化し、財政的な影響が続いているほか、今後も人口減少や節水などにより水需要の更なる減少が進んでいくことが予想されます。
　このような水需要予測と併せ、既存管路及び水道施設の多くが法定耐用年数を超過し更新時期を迎えることや管路更新率が極めて低い水準にある現状が有収率の低下と給水原価の上昇など財政への影響を招いている大きな要因であること、また、生活基盤の根幹をなす重要な水道施設の耐震化、事故・災害対策などが急務であることなど様々な課題解決のため、更なる基盤強化を進めていく必要があります。
　また、基盤強化と併せ水需要の減少を見込んだ経常収支の改善と経営安定化に向け、投資・財政及び経営計画並びに水道料金適正化計画に基づく料金見直しの検討も併せて進めながら安全で安心な水道水を持続的に供給していきます。</t>
    <rPh sb="31" eb="33">
      <t>アッカ</t>
    </rPh>
    <rPh sb="35" eb="38">
      <t>ザイセイテキ</t>
    </rPh>
    <rPh sb="39" eb="41">
      <t>エイキョウ</t>
    </rPh>
    <rPh sb="42" eb="43">
      <t>ツヅ</t>
    </rPh>
    <rPh sb="83" eb="85">
      <t>ヨソウ</t>
    </rPh>
    <rPh sb="100" eb="102">
      <t>ヨソク</t>
    </rPh>
    <rPh sb="106" eb="108">
      <t>キソン</t>
    </rPh>
    <rPh sb="108" eb="111">
      <t>カンロオヨ</t>
    </rPh>
    <rPh sb="127" eb="129">
      <t>チョウカ</t>
    </rPh>
    <rPh sb="164" eb="166">
      <t>テイカ</t>
    </rPh>
    <rPh sb="234" eb="236">
      <t>キュウム</t>
    </rPh>
    <rPh sb="243" eb="245">
      <t>サマザマ</t>
    </rPh>
    <rPh sb="248" eb="250">
      <t>カイケツ</t>
    </rPh>
    <rPh sb="262" eb="263">
      <t>スス</t>
    </rPh>
    <rPh sb="267" eb="269">
      <t>ヒツヨウ</t>
    </rPh>
    <rPh sb="280" eb="284">
      <t>キバンキョウカ</t>
    </rPh>
    <rPh sb="285" eb="286">
      <t>アワ</t>
    </rPh>
    <rPh sb="303" eb="305">
      <t>カイゼン</t>
    </rPh>
    <rPh sb="354" eb="355">
      <t>スス</t>
    </rPh>
    <phoneticPr fontId="4"/>
  </si>
  <si>
    <t>①経常収支比率は、前年度比0.32ﾎﾟｲﾝﾄ悪化し105.63％となりました。これは、営業経費の圧縮を図ったものの、給水人口減少などに伴う料金収入の減やその他収益の減少がそれを上回ったことなどが主な要因です。概ね健全な経営状況といえますが、平成26年度の簡易水道事業統合に伴う財政悪化等の影響が続いていることもあり類似団体平均より低く推移しています。今後は、人口減少などによる給水収益の減少が見込まれるため、営業経費の更なる圧縮や老朽管路更新等による有収率の向上など経営努力を続け、経常収支比率の改善に努めます。
②これまでに累積欠損金はありません。
③流動比率は、据置期間満了に伴う企業債償還額の増などにより前年度比106ﾎﾟｲﾝﾄ悪化した。今後は老朽管更新など建設改良事業費の財源充当企業債の新規発行による更なる低下が懸念されます。
④企業債残高対給水収益比率は、給水収益が減少した一方、企業債残高が減少したことにより前年度比12.05ﾎﾟｲﾝﾄ改善し208.18ﾎﾟｲﾝﾄとなり、類似団体・全国平均ともに下回り概ね健全です。
⑤料金回収率は、類似団体平均を上回り概ね健全ですが、低下傾向にあるため今後は改善が必要です。
⑥給水原価は、類似団体・全国平均を上回っており、主な要因には有収率の低下があげられます。
⑦施設利用率は、類似団体・全国平均より高いものの、今後は給水量の減に伴う低下が予想されます。
⑧有収率は、類似団体・全国平均と比較し大幅に低く悪化の一途にあるため、老朽管更新などにより有収率を早急に改善していく必要があります。</t>
    <rPh sb="22" eb="24">
      <t>アッカ</t>
    </rPh>
    <rPh sb="43" eb="45">
      <t>エイギョウ</t>
    </rPh>
    <rPh sb="48" eb="50">
      <t>アッシュク</t>
    </rPh>
    <rPh sb="51" eb="52">
      <t>ハカ</t>
    </rPh>
    <rPh sb="62" eb="64">
      <t>ゲンショウ</t>
    </rPh>
    <rPh sb="67" eb="68">
      <t>トモナ</t>
    </rPh>
    <rPh sb="74" eb="75">
      <t>ゲン</t>
    </rPh>
    <rPh sb="78" eb="79">
      <t>タ</t>
    </rPh>
    <rPh sb="82" eb="83">
      <t>ゲン</t>
    </rPh>
    <rPh sb="83" eb="84">
      <t>ショウ</t>
    </rPh>
    <rPh sb="88" eb="90">
      <t>ウワマワ</t>
    </rPh>
    <rPh sb="97" eb="98">
      <t>オモ</t>
    </rPh>
    <rPh sb="136" eb="137">
      <t>トモナ</t>
    </rPh>
    <rPh sb="138" eb="142">
      <t>ザイセイアッカ</t>
    </rPh>
    <rPh sb="196" eb="198">
      <t>ミコ</t>
    </rPh>
    <rPh sb="209" eb="210">
      <t>サラ</t>
    </rPh>
    <rPh sb="215" eb="217">
      <t>ロウキュウ</t>
    </rPh>
    <rPh sb="217" eb="222">
      <t>カンロコウシントウ</t>
    </rPh>
    <rPh sb="229" eb="231">
      <t>コウジョウ</t>
    </rPh>
    <rPh sb="233" eb="237">
      <t>ケイエイドリョク</t>
    </rPh>
    <rPh sb="238" eb="239">
      <t>ツヅ</t>
    </rPh>
    <rPh sb="263" eb="268">
      <t>ルイセキケッソンキン</t>
    </rPh>
    <rPh sb="283" eb="285">
      <t>スエオキ</t>
    </rPh>
    <rPh sb="285" eb="287">
      <t>キカン</t>
    </rPh>
    <rPh sb="287" eb="289">
      <t>マンリョウ</t>
    </rPh>
    <rPh sb="290" eb="291">
      <t>トモナ</t>
    </rPh>
    <rPh sb="295" eb="298">
      <t>ショウカンガク</t>
    </rPh>
    <rPh sb="317" eb="319">
      <t>アッカ</t>
    </rPh>
    <rPh sb="322" eb="323">
      <t>イマ</t>
    </rPh>
    <rPh sb="327" eb="328">
      <t>カン</t>
    </rPh>
    <rPh sb="336" eb="338">
      <t>ジギョウ</t>
    </rPh>
    <rPh sb="340" eb="344">
      <t>ザイゲンジュウトウ</t>
    </rPh>
    <rPh sb="344" eb="347">
      <t>キギ</t>
    </rPh>
    <rPh sb="348" eb="350">
      <t>シンキ</t>
    </rPh>
    <rPh sb="350" eb="352">
      <t>ハッコウ</t>
    </rPh>
    <rPh sb="355" eb="356">
      <t>サラ</t>
    </rPh>
    <rPh sb="358" eb="360">
      <t>テイカ</t>
    </rPh>
    <rPh sb="389" eb="391">
      <t>ゲンショウ</t>
    </rPh>
    <rPh sb="393" eb="395">
      <t>イッポウ</t>
    </rPh>
    <rPh sb="411" eb="415">
      <t>ゼンネンドヒ</t>
    </rPh>
    <rPh sb="425" eb="427">
      <t>カイゼン</t>
    </rPh>
    <rPh sb="494" eb="496">
      <t>ケイコウ</t>
    </rPh>
    <rPh sb="501" eb="503">
      <t>コンゴ</t>
    </rPh>
    <rPh sb="504" eb="506">
      <t>カイゼン</t>
    </rPh>
    <rPh sb="507" eb="509">
      <t>ヒツヨウ</t>
    </rPh>
    <rPh sb="530" eb="532">
      <t>ウワマワ</t>
    </rPh>
    <rPh sb="586" eb="588">
      <t>キュウスイ</t>
    </rPh>
    <rPh sb="592" eb="593">
      <t>トモナ</t>
    </rPh>
    <rPh sb="629" eb="631">
      <t>アッカ</t>
    </rPh>
    <rPh sb="632" eb="634">
      <t>イット</t>
    </rPh>
    <rPh sb="654" eb="656">
      <t>ソウキュウ</t>
    </rPh>
    <rPh sb="657" eb="659">
      <t>カイゼン</t>
    </rPh>
    <phoneticPr fontId="4"/>
  </si>
  <si>
    <t>①有形固定資産減価償却率については、前年度比で約0.25ﾎﾟｲﾝﾄ上昇し51.35ﾎﾟｲﾝﾄとなり、類似団体・全国平均を上回る急速な上昇は一旦緩やかになったものの、施設の老朽化は顕著に進んでおり、今後も上昇が続いていくことが予想されます。
②管路経年化率については、類似団体・全国平均と比較して僅かに低いものの、毎年上昇を続けているため、今後も計画に基づき確実に老朽管更新を行っていく必要があります。
③管路更新率については、類似団体・全国平均と比較して極めて低い状態が続いています。入田付地区拡張事業の令和４年度での事業完了に合わせ、令和５年度以降は計画に基づいて老朽管更新事業を加速度的に推進し、老朽化の改善に繋げることにより、管路更新率と併せ有収率及び管路経年化率などを早急に改善していきます。</t>
    <rPh sb="69" eb="71">
      <t>イッタン</t>
    </rPh>
    <rPh sb="71" eb="72">
      <t>ユル</t>
    </rPh>
    <rPh sb="89" eb="91">
      <t>ケンチョ</t>
    </rPh>
    <rPh sb="98" eb="100">
      <t>コンゴ</t>
    </rPh>
    <rPh sb="101" eb="103">
      <t>ジョウショウ</t>
    </rPh>
    <rPh sb="104" eb="105">
      <t>ツヅ</t>
    </rPh>
    <rPh sb="112" eb="114">
      <t>ヨソウ</t>
    </rPh>
    <rPh sb="169" eb="171">
      <t>コンゴ</t>
    </rPh>
    <rPh sb="172" eb="174">
      <t>ケイカク</t>
    </rPh>
    <rPh sb="175" eb="176">
      <t>モト</t>
    </rPh>
    <rPh sb="178" eb="180">
      <t>カクジツ</t>
    </rPh>
    <rPh sb="181" eb="184">
      <t>ロウキュウカン</t>
    </rPh>
    <rPh sb="227" eb="228">
      <t>キワ</t>
    </rPh>
    <rPh sb="232" eb="234">
      <t>ジョウタイ</t>
    </rPh>
    <rPh sb="235" eb="236">
      <t>ツヅ</t>
    </rPh>
    <rPh sb="242" eb="245">
      <t>イリタヅキ</t>
    </rPh>
    <rPh sb="245" eb="247">
      <t>チク</t>
    </rPh>
    <rPh sb="268" eb="270">
      <t>レイワ</t>
    </rPh>
    <rPh sb="271" eb="273">
      <t>ネンド</t>
    </rPh>
    <rPh sb="273" eb="275">
      <t>イコウ</t>
    </rPh>
    <rPh sb="291" eb="294">
      <t>カソクド</t>
    </rPh>
    <rPh sb="322" eb="323">
      <t>アワ</t>
    </rPh>
    <rPh sb="327" eb="328">
      <t>オヨ</t>
    </rPh>
    <rPh sb="329" eb="335">
      <t>カンロケイネンカリツ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</si>
</sst>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0.31</c:v>
                </c:pt>
                <c:pt idx="2">
                  <c:v>0.41</c:v>
                </c:pt>
                <c:pt idx="3">
                  <c:v>0.45</c:v>
                </c:pt>
                <c:pt idx="4">
                  <c:v>0.28999999999999998</c:v>
                </c:pt>
              </c:numCache>
            </c:numRef>
          </c:val>
          <c:extLst>
            <c:ext xmlns:c16="http://schemas.microsoft.com/office/drawing/2014/chart" uri="{C3380CC4-5D6E-409C-BE32-E72D297353CC}">
              <c16:uniqueId val="{00000000-F7D8-47F1-A82C-B3FA6BDE3F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F7D8-47F1-A82C-B3FA6BDE3F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61.54</c:v>
                </c:pt>
                <c:pt idx="1">
                  <c:v>61.97</c:v>
                </c:pt>
                <c:pt idx="2">
                  <c:v>61.74</c:v>
                </c:pt>
                <c:pt idx="3">
                  <c:v>63.39</c:v>
                </c:pt>
                <c:pt idx="4">
                  <c:v>65.010000000000005</c:v>
                </c:pt>
              </c:numCache>
            </c:numRef>
          </c:val>
          <c:extLst>
            <c:ext xmlns:c16="http://schemas.microsoft.com/office/drawing/2014/chart" uri="{C3380CC4-5D6E-409C-BE32-E72D297353CC}">
              <c16:uniqueId val="{00000000-3B5A-41D8-A44F-F0FD6ED4D9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3B5A-41D8-A44F-F0FD6ED4D9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80.209999999999994</c:v>
                </c:pt>
                <c:pt idx="1">
                  <c:v>78.05</c:v>
                </c:pt>
                <c:pt idx="2">
                  <c:v>79.38</c:v>
                </c:pt>
                <c:pt idx="3">
                  <c:v>77.39</c:v>
                </c:pt>
                <c:pt idx="4">
                  <c:v>73.98</c:v>
                </c:pt>
              </c:numCache>
            </c:numRef>
          </c:val>
          <c:extLst>
            <c:ext xmlns:c16="http://schemas.microsoft.com/office/drawing/2014/chart" uri="{C3380CC4-5D6E-409C-BE32-E72D297353CC}">
              <c16:uniqueId val="{00000000-FE10-468A-895C-9D525F8CFC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E10-468A-895C-9D525F8CFC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107.41</c:v>
                </c:pt>
                <c:pt idx="1">
                  <c:v>106.15</c:v>
                </c:pt>
                <c:pt idx="2">
                  <c:v>105.25</c:v>
                </c:pt>
                <c:pt idx="3">
                  <c:v>105.95</c:v>
                </c:pt>
                <c:pt idx="4">
                  <c:v>105.63</c:v>
                </c:pt>
              </c:numCache>
            </c:numRef>
          </c:val>
          <c:extLst>
            <c:ext xmlns:c16="http://schemas.microsoft.com/office/drawing/2014/chart" uri="{C3380CC4-5D6E-409C-BE32-E72D297353CC}">
              <c16:uniqueId val="{00000000-84D5-4D43-A0F1-5EB9327430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84D5-4D43-A0F1-5EB9327430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45.04</c:v>
                </c:pt>
                <c:pt idx="1">
                  <c:v>47.15</c:v>
                </c:pt>
                <c:pt idx="2">
                  <c:v>49.13</c:v>
                </c:pt>
                <c:pt idx="3">
                  <c:v>51.1</c:v>
                </c:pt>
                <c:pt idx="4">
                  <c:v>51.35</c:v>
                </c:pt>
              </c:numCache>
            </c:numRef>
          </c:val>
          <c:extLst>
            <c:ext xmlns:c16="http://schemas.microsoft.com/office/drawing/2014/chart" uri="{C3380CC4-5D6E-409C-BE32-E72D297353CC}">
              <c16:uniqueId val="{00000000-514C-470B-A66E-829E537390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514C-470B-A66E-829E537390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15.92</c:v>
                </c:pt>
                <c:pt idx="1">
                  <c:v>16</c:v>
                </c:pt>
                <c:pt idx="2">
                  <c:v>16.510000000000002</c:v>
                </c:pt>
                <c:pt idx="3">
                  <c:v>17.64</c:v>
                </c:pt>
                <c:pt idx="4">
                  <c:v>19.78</c:v>
                </c:pt>
              </c:numCache>
            </c:numRef>
          </c:val>
          <c:extLst>
            <c:ext xmlns:c16="http://schemas.microsoft.com/office/drawing/2014/chart" uri="{C3380CC4-5D6E-409C-BE32-E72D297353CC}">
              <c16:uniqueId val="{00000000-C357-4063-ACA8-27CBC19DAD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357-4063-ACA8-27CBC19DAD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A-4F4F-8570-2EB9FCF78F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1EA-4F4F-8570-2EB9FCF78F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258.49</c:v>
                </c:pt>
                <c:pt idx="1">
                  <c:v>443</c:v>
                </c:pt>
                <c:pt idx="2">
                  <c:v>556.20000000000005</c:v>
                </c:pt>
                <c:pt idx="3">
                  <c:v>742.86</c:v>
                </c:pt>
                <c:pt idx="4">
                  <c:v>636.86</c:v>
                </c:pt>
              </c:numCache>
            </c:numRef>
          </c:val>
          <c:extLst>
            <c:ext xmlns:c16="http://schemas.microsoft.com/office/drawing/2014/chart" uri="{C3380CC4-5D6E-409C-BE32-E72D297353CC}">
              <c16:uniqueId val="{00000000-206E-490F-9C66-C44BA9E20C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06E-490F-9C66-C44BA9E20C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282.43</c:v>
                </c:pt>
                <c:pt idx="1">
                  <c:v>259.37</c:v>
                </c:pt>
                <c:pt idx="2">
                  <c:v>238.44</c:v>
                </c:pt>
                <c:pt idx="3">
                  <c:v>220.23</c:v>
                </c:pt>
                <c:pt idx="4">
                  <c:v>208.18</c:v>
                </c:pt>
              </c:numCache>
            </c:numRef>
          </c:val>
          <c:extLst>
            <c:ext xmlns:c16="http://schemas.microsoft.com/office/drawing/2014/chart" uri="{C3380CC4-5D6E-409C-BE32-E72D297353CC}">
              <c16:uniqueId val="{00000000-1AD8-44ED-8393-D05681092F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AD8-44ED-8393-D05681092F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103.54</c:v>
                </c:pt>
                <c:pt idx="1">
                  <c:v>100.76</c:v>
                </c:pt>
                <c:pt idx="2">
                  <c:v>100.36</c:v>
                </c:pt>
                <c:pt idx="3">
                  <c:v>100.09</c:v>
                </c:pt>
                <c:pt idx="4">
                  <c:v>99.17</c:v>
                </c:pt>
              </c:numCache>
            </c:numRef>
          </c:val>
          <c:extLst>
            <c:ext xmlns:c16="http://schemas.microsoft.com/office/drawing/2014/chart" uri="{C3380CC4-5D6E-409C-BE32-E72D297353CC}">
              <c16:uniqueId val="{00000000-7600-4558-9409-C83CE1AD39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7600-4558-9409-C83CE1AD39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215.73</c:v>
                </c:pt>
                <c:pt idx="1">
                  <c:v>221.89</c:v>
                </c:pt>
                <c:pt idx="2">
                  <c:v>222.65</c:v>
                </c:pt>
                <c:pt idx="3">
                  <c:v>223.54</c:v>
                </c:pt>
                <c:pt idx="4">
                  <c:v>226.42</c:v>
                </c:pt>
              </c:numCache>
            </c:numRef>
          </c:val>
          <c:extLst>
            <c:ext xmlns:c16="http://schemas.microsoft.com/office/drawing/2014/chart" uri="{C3380CC4-5D6E-409C-BE32-E72D297353CC}">
              <c16:uniqueId val="{00000000-BC15-4FF4-B781-86968387CD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C15-4FF4-B781-86968387CD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福島県　喜多方市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45078</v>
      </c>
      <c r="AM8" s="45"/>
      <c r="AN8" s="45"/>
      <c r="AO8" s="45"/>
      <c r="AP8" s="45"/>
      <c r="AQ8" s="45"/>
      <c r="AR8" s="45"/>
      <c r="AS8" s="45"/>
      <c r="AT8" s="46">
        <f>データ!$S$6</f>
        <v>554.63</v>
      </c>
      <c r="AU8" s="47"/>
      <c r="AV8" s="47"/>
      <c r="AW8" s="47"/>
      <c r="AX8" s="47"/>
      <c r="AY8" s="47"/>
      <c r="AZ8" s="47"/>
      <c r="BA8" s="47"/>
      <c r="BB8" s="48">
        <f>データ!$T$6</f>
        <v>81.28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86.31</v>
      </c>
      <c r="J10" s="47"/>
      <c r="K10" s="47"/>
      <c r="L10" s="47"/>
      <c r="M10" s="47"/>
      <c r="N10" s="47"/>
      <c r="O10" s="81"/>
      <c r="P10" s="48">
        <f>データ!$P$6</f>
        <v>90.03</v>
      </c>
      <c r="Q10" s="48"/>
      <c r="R10" s="48"/>
      <c r="S10" s="48"/>
      <c r="T10" s="48"/>
      <c r="U10" s="48"/>
      <c r="V10" s="48"/>
      <c r="W10" s="45">
        <f>データ!$Q$6</f>
        <v>4268</v>
      </c>
      <c r="X10" s="45"/>
      <c r="Y10" s="45"/>
      <c r="Z10" s="45"/>
      <c r="AA10" s="45"/>
      <c r="AB10" s="45"/>
      <c r="AC10" s="45"/>
      <c r="AD10" s="2"/>
      <c r="AE10" s="2"/>
      <c r="AF10" s="2"/>
      <c r="AG10" s="2"/>
      <c r="AH10" s="2"/>
      <c r="AI10" s="2"/>
      <c r="AJ10" s="2"/>
      <c r="AK10" s="2"/>
      <c r="AL10" s="45">
        <f>データ!$U$6</f>
        <v>40268</v>
      </c>
      <c r="AM10" s="45"/>
      <c r="AN10" s="45"/>
      <c r="AO10" s="45"/>
      <c r="AP10" s="45"/>
      <c r="AQ10" s="45"/>
      <c r="AR10" s="45"/>
      <c r="AS10" s="45"/>
      <c r="AT10" s="46">
        <f>データ!$V$6</f>
        <v>119.92</v>
      </c>
      <c r="AU10" s="47"/>
      <c r="AV10" s="47"/>
      <c r="AW10" s="47"/>
      <c r="AX10" s="47"/>
      <c r="AY10" s="47"/>
      <c r="AZ10" s="47"/>
      <c r="BA10" s="47"/>
      <c r="BB10" s="48">
        <f>データ!$W$6</f>
        <v>335.79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M2VMBCGNf9h2VBIa0qVBD+sSbBbJcYz9O/+3rVzosfxYJx9zstvRv12r3RiPxUTtYIzYQmDx2UMh+U6PJd3Rg==" saltValue="H57nPygDm4kIvBBM2Yld8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72087</v>
      </c>
      <c r="D6" s="20">
        <f t="shared" si="3"/>
        <v>46</v>
      </c>
      <c r="E6" s="20">
        <f t="shared" si="3"/>
        <v>1</v>
      </c>
      <c r="F6" s="20">
        <f t="shared" si="3"/>
        <v>0</v>
      </c>
      <c r="G6" s="20">
        <f t="shared" si="3"/>
        <v>1</v>
      </c>
      <c r="H6" s="20" t="str">
        <f t="shared" si="3"/>
        <v>福島県　喜多方市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86.31</v>
      </c>
      <c r="P6" s="21">
        <f t="shared" si="3"/>
        <v>90.03</v>
      </c>
      <c r="Q6" s="21">
        <f t="shared" si="3"/>
        <v>4268</v>
      </c>
      <c r="R6" s="21">
        <f t="shared" si="3"/>
        <v>45078</v>
      </c>
      <c r="S6" s="21">
        <f t="shared" si="3"/>
        <v>554.63</v>
      </c>
      <c r="T6" s="21">
        <f t="shared" si="3"/>
        <v>81.28</v>
      </c>
      <c r="U6" s="21">
        <f t="shared" si="3"/>
        <v>40268</v>
      </c>
      <c r="V6" s="21">
        <f t="shared" si="3"/>
        <v>119.92</v>
      </c>
      <c r="W6" s="21">
        <f t="shared" si="3"/>
        <v>335.79</v>
      </c>
      <c r="X6" s="22">
        <f>IF(X7="",NA(),X7)</f>
        <v>107.41</v>
      </c>
      <c r="Y6" s="22">
        <f t="shared" ref="Y6:AG6" si="4">IF(Y7="",NA(),Y7)</f>
        <v>106.15</v>
      </c>
      <c r="Z6" s="22">
        <f t="shared" si="4"/>
        <v>105.25</v>
      </c>
      <c r="AA6" s="22">
        <f t="shared" si="4"/>
        <v>105.95</v>
      </c>
      <c r="AB6" s="22">
        <f t="shared" si="4"/>
        <v>105.63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258.49</v>
      </c>
      <c r="AU6" s="22">
        <f t="shared" ref="AU6:BC6" si="6">IF(AU7="",NA(),AU7)</f>
        <v>443</v>
      </c>
      <c r="AV6" s="22">
        <f t="shared" si="6"/>
        <v>556.20000000000005</v>
      </c>
      <c r="AW6" s="22">
        <f t="shared" si="6"/>
        <v>742.86</v>
      </c>
      <c r="AX6" s="22">
        <f t="shared" si="6"/>
        <v>636.86</v>
      </c>
      <c r="AY6" s="22">
        <f t="shared" si="6"/>
        <v>366.03</v>
      </c>
      <c r="AZ6" s="22">
        <f t="shared" si="6"/>
        <v>365.18</v>
      </c>
      <c r="BA6" s="22">
        <f t="shared" si="6"/>
        <v>327.77</v>
      </c>
      <c r="BB6" s="22">
        <f t="shared" si="6"/>
        <v>338.02</v>
      </c>
      <c r="BC6" s="22">
        <f t="shared" si="6"/>
        <v>345.94</v>
      </c>
      <c r="BD6" s="21" t="str">
        <f>IF(BD7="","",IF(BD7="-","【-】","【"&amp;SUBSTITUTE(TEXT(BD7,"#,##0.00"),"-","△")&amp;"】"))</f>
        <v>【252.29】</v>
      </c>
      <c r="BE6" s="22">
        <f>IF(BE7="",NA(),BE7)</f>
        <v>282.43</v>
      </c>
      <c r="BF6" s="22">
        <f t="shared" ref="BF6:BN6" si="7">IF(BF7="",NA(),BF7)</f>
        <v>259.37</v>
      </c>
      <c r="BG6" s="22">
        <f t="shared" si="7"/>
        <v>238.44</v>
      </c>
      <c r="BH6" s="22">
        <f t="shared" si="7"/>
        <v>220.23</v>
      </c>
      <c r="BI6" s="22">
        <f t="shared" si="7"/>
        <v>208.18</v>
      </c>
      <c r="BJ6" s="22">
        <f t="shared" si="7"/>
        <v>370.12</v>
      </c>
      <c r="BK6" s="22">
        <f t="shared" si="7"/>
        <v>371.65</v>
      </c>
      <c r="BL6" s="22">
        <f t="shared" si="7"/>
        <v>397.1</v>
      </c>
      <c r="BM6" s="22">
        <f t="shared" si="7"/>
        <v>379.91</v>
      </c>
      <c r="BN6" s="22">
        <f t="shared" si="7"/>
        <v>386.61</v>
      </c>
      <c r="BO6" s="21" t="str">
        <f>IF(BO7="","",IF(BO7="-","【-】","【"&amp;SUBSTITUTE(TEXT(BO7,"#,##0.00"),"-","△")&amp;"】"))</f>
        <v>【268.07】</v>
      </c>
      <c r="BP6" s="22">
        <f>IF(BP7="",NA(),BP7)</f>
        <v>103.54</v>
      </c>
      <c r="BQ6" s="22">
        <f t="shared" ref="BQ6:BY6" si="8">IF(BQ7="",NA(),BQ7)</f>
        <v>100.76</v>
      </c>
      <c r="BR6" s="22">
        <f t="shared" si="8"/>
        <v>100.36</v>
      </c>
      <c r="BS6" s="22">
        <f t="shared" si="8"/>
        <v>100.09</v>
      </c>
      <c r="BT6" s="22">
        <f t="shared" si="8"/>
        <v>99.17</v>
      </c>
      <c r="BU6" s="22">
        <f t="shared" si="8"/>
        <v>100.42</v>
      </c>
      <c r="BV6" s="22">
        <f t="shared" si="8"/>
        <v>98.77</v>
      </c>
      <c r="BW6" s="22">
        <f t="shared" si="8"/>
        <v>95.79</v>
      </c>
      <c r="BX6" s="22">
        <f t="shared" si="8"/>
        <v>98.3</v>
      </c>
      <c r="BY6" s="22">
        <f t="shared" si="8"/>
        <v>93.82</v>
      </c>
      <c r="BZ6" s="21" t="str">
        <f>IF(BZ7="","",IF(BZ7="-","【-】","【"&amp;SUBSTITUTE(TEXT(BZ7,"#,##0.00"),"-","△")&amp;"】"))</f>
        <v>【97.47】</v>
      </c>
      <c r="CA6" s="22">
        <f>IF(CA7="",NA(),CA7)</f>
        <v>215.73</v>
      </c>
      <c r="CB6" s="22">
        <f t="shared" ref="CB6:CJ6" si="9">IF(CB7="",NA(),CB7)</f>
        <v>221.89</v>
      </c>
      <c r="CC6" s="22">
        <f t="shared" si="9"/>
        <v>222.65</v>
      </c>
      <c r="CD6" s="22">
        <f t="shared" si="9"/>
        <v>223.54</v>
      </c>
      <c r="CE6" s="22">
        <f t="shared" si="9"/>
        <v>226.42</v>
      </c>
      <c r="CF6" s="22">
        <f t="shared" si="9"/>
        <v>171.67</v>
      </c>
      <c r="CG6" s="22">
        <f t="shared" si="9"/>
        <v>173.67</v>
      </c>
      <c r="CH6" s="22">
        <f t="shared" si="9"/>
        <v>171.13</v>
      </c>
      <c r="CI6" s="22">
        <f t="shared" si="9"/>
        <v>173.7</v>
      </c>
      <c r="CJ6" s="22">
        <f t="shared" si="9"/>
        <v>178.94</v>
      </c>
      <c r="CK6" s="21" t="str">
        <f>IF(CK7="","",IF(CK7="-","【-】","【"&amp;SUBSTITUTE(TEXT(CK7,"#,##0.00"),"-","△")&amp;"】"))</f>
        <v>【174.75】</v>
      </c>
      <c r="CL6" s="22">
        <f>IF(CL7="",NA(),CL7)</f>
        <v>61.54</v>
      </c>
      <c r="CM6" s="22">
        <f t="shared" ref="CM6:CU6" si="10">IF(CM7="",NA(),CM7)</f>
        <v>61.97</v>
      </c>
      <c r="CN6" s="22">
        <f t="shared" si="10"/>
        <v>61.74</v>
      </c>
      <c r="CO6" s="22">
        <f t="shared" si="10"/>
        <v>63.39</v>
      </c>
      <c r="CP6" s="22">
        <f t="shared" si="10"/>
        <v>65.010000000000005</v>
      </c>
      <c r="CQ6" s="22">
        <f t="shared" si="10"/>
        <v>59.74</v>
      </c>
      <c r="CR6" s="22">
        <f t="shared" si="10"/>
        <v>59.67</v>
      </c>
      <c r="CS6" s="22">
        <f t="shared" si="10"/>
        <v>60.12</v>
      </c>
      <c r="CT6" s="22">
        <f t="shared" si="10"/>
        <v>60.34</v>
      </c>
      <c r="CU6" s="22">
        <f t="shared" si="10"/>
        <v>59.54</v>
      </c>
      <c r="CV6" s="21" t="str">
        <f>IF(CV7="","",IF(CV7="-","【-】","【"&amp;SUBSTITUTE(TEXT(CV7,"#,##0.00"),"-","△")&amp;"】"))</f>
        <v>【59.97】</v>
      </c>
      <c r="CW6" s="22">
        <f>IF(CW7="",NA(),CW7)</f>
        <v>80.209999999999994</v>
      </c>
      <c r="CX6" s="22">
        <f t="shared" ref="CX6:DF6" si="11">IF(CX7="",NA(),CX7)</f>
        <v>78.05</v>
      </c>
      <c r="CY6" s="22">
        <f t="shared" si="11"/>
        <v>79.38</v>
      </c>
      <c r="CZ6" s="22">
        <f t="shared" si="11"/>
        <v>77.39</v>
      </c>
      <c r="DA6" s="22">
        <f t="shared" si="11"/>
        <v>73.98</v>
      </c>
      <c r="DB6" s="22">
        <f t="shared" si="11"/>
        <v>84.8</v>
      </c>
      <c r="DC6" s="22">
        <f t="shared" si="11"/>
        <v>84.6</v>
      </c>
      <c r="DD6" s="22">
        <f t="shared" si="11"/>
        <v>84.24</v>
      </c>
      <c r="DE6" s="22">
        <f t="shared" si="11"/>
        <v>84.19</v>
      </c>
      <c r="DF6" s="22">
        <f t="shared" si="11"/>
        <v>83.93</v>
      </c>
      <c r="DG6" s="21" t="str">
        <f>IF(DG7="","",IF(DG7="-","【-】","【"&amp;SUBSTITUTE(TEXT(DG7,"#,##0.00"),"-","△")&amp;"】"))</f>
        <v>【89.76】</v>
      </c>
      <c r="DH6" s="22">
        <f>IF(DH7="",NA(),DH7)</f>
        <v>45.04</v>
      </c>
      <c r="DI6" s="22">
        <f t="shared" ref="DI6:DQ6" si="12">IF(DI7="",NA(),DI7)</f>
        <v>47.15</v>
      </c>
      <c r="DJ6" s="22">
        <f t="shared" si="12"/>
        <v>49.13</v>
      </c>
      <c r="DK6" s="22">
        <f t="shared" si="12"/>
        <v>51.1</v>
      </c>
      <c r="DL6" s="22">
        <f t="shared" si="12"/>
        <v>51.35</v>
      </c>
      <c r="DM6" s="22">
        <f t="shared" si="12"/>
        <v>47.66</v>
      </c>
      <c r="DN6" s="22">
        <f t="shared" si="12"/>
        <v>48.17</v>
      </c>
      <c r="DO6" s="22">
        <f t="shared" si="12"/>
        <v>48.83</v>
      </c>
      <c r="DP6" s="22">
        <f t="shared" si="12"/>
        <v>49.96</v>
      </c>
      <c r="DQ6" s="22">
        <f t="shared" si="12"/>
        <v>50.82</v>
      </c>
      <c r="DR6" s="21" t="str">
        <f>IF(DR7="","",IF(DR7="-","【-】","【"&amp;SUBSTITUTE(TEXT(DR7,"#,##0.00"),"-","△")&amp;"】"))</f>
        <v>【51.51】</v>
      </c>
      <c r="DS6" s="22">
        <f>IF(DS7="",NA(),DS7)</f>
        <v>15.92</v>
      </c>
      <c r="DT6" s="22">
        <f t="shared" ref="DT6:EB6" si="13">IF(DT7="",NA(),DT7)</f>
        <v>16</v>
      </c>
      <c r="DU6" s="22">
        <f t="shared" si="13"/>
        <v>16.510000000000002</v>
      </c>
      <c r="DV6" s="22">
        <f t="shared" si="13"/>
        <v>17.64</v>
      </c>
      <c r="DW6" s="22">
        <f t="shared" si="13"/>
        <v>19.78</v>
      </c>
      <c r="DX6" s="22">
        <f t="shared" si="13"/>
        <v>15.1</v>
      </c>
      <c r="DY6" s="22">
        <f t="shared" si="13"/>
        <v>17.12</v>
      </c>
      <c r="DZ6" s="22">
        <f t="shared" si="13"/>
        <v>18.18</v>
      </c>
      <c r="EA6" s="22">
        <f t="shared" si="13"/>
        <v>19.32</v>
      </c>
      <c r="EB6" s="22">
        <f t="shared" si="13"/>
        <v>21.16</v>
      </c>
      <c r="EC6" s="21" t="str">
        <f>IF(EC7="","",IF(EC7="-","【-】","【"&amp;SUBSTITUTE(TEXT(EC7,"#,##0.00"),"-","△")&amp;"】"))</f>
        <v>【23.75】</v>
      </c>
      <c r="ED6" s="22">
        <f>IF(ED7="",NA(),ED7)</f>
        <v>0.28000000000000003</v>
      </c>
      <c r="EE6" s="22">
        <f t="shared" ref="EE6:EM6" si="14">IF(EE7="",NA(),EE7)</f>
        <v>0.31</v>
      </c>
      <c r="EF6" s="22">
        <f t="shared" si="14"/>
        <v>0.41</v>
      </c>
      <c r="EG6" s="22">
        <f t="shared" si="14"/>
        <v>0.45</v>
      </c>
      <c r="EH6" s="22">
        <f t="shared" si="14"/>
        <v>0.28999999999999998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c r="A7" s="15"/>
      <c r="B7" s="24">
        <v>2022</v>
      </c>
      <c r="C7" s="24">
        <v>72087</v>
      </c>
      <c r="D7" s="24">
        <v>46</v>
      </c>
      <c r="E7" s="24">
        <v>1</v>
      </c>
      <c r="F7" s="24">
        <v>0</v>
      </c>
      <c r="G7" s="24">
        <v>1</v>
      </c>
      <c r="H7" s="24" t="s">
        <v>93</v>
      </c>
      <c r="I7" s="24" t="s">
        <v>94</v>
      </c>
      <c r="J7" s="24" t="s">
        <v>95</v>
      </c>
      <c r="K7" s="24" t="s">
        <v>96</v>
      </c>
      <c r="L7" s="24" t="s">
        <v>97</v>
      </c>
      <c r="M7" s="24" t="s">
        <v>98</v>
      </c>
      <c r="N7" s="25" t="s">
        <v>99</v>
      </c>
      <c r="O7" s="25">
        <v>86.31</v>
      </c>
      <c r="P7" s="25">
        <v>90.03</v>
      </c>
      <c r="Q7" s="25">
        <v>4268</v>
      </c>
      <c r="R7" s="25">
        <v>45078</v>
      </c>
      <c r="S7" s="25">
        <v>554.63</v>
      </c>
      <c r="T7" s="25">
        <v>81.28</v>
      </c>
      <c r="U7" s="25">
        <v>40268</v>
      </c>
      <c r="V7" s="25">
        <v>119.92</v>
      </c>
      <c r="W7" s="25">
        <v>335.79</v>
      </c>
      <c r="X7" s="25">
        <v>107.41</v>
      </c>
      <c r="Y7" s="25">
        <v>106.15</v>
      </c>
      <c r="Z7" s="25">
        <v>105.25</v>
      </c>
      <c r="AA7" s="25">
        <v>105.95</v>
      </c>
      <c r="AB7" s="25">
        <v>105.63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258.49</v>
      </c>
      <c r="AU7" s="25">
        <v>443</v>
      </c>
      <c r="AV7" s="25">
        <v>556.20000000000005</v>
      </c>
      <c r="AW7" s="25">
        <v>742.86</v>
      </c>
      <c r="AX7" s="25">
        <v>636.86</v>
      </c>
      <c r="AY7" s="25">
        <v>366.03</v>
      </c>
      <c r="AZ7" s="25">
        <v>365.18</v>
      </c>
      <c r="BA7" s="25">
        <v>327.77</v>
      </c>
      <c r="BB7" s="25">
        <v>338.02</v>
      </c>
      <c r="BC7" s="25">
        <v>345.94</v>
      </c>
      <c r="BD7" s="25">
        <v>252.29</v>
      </c>
      <c r="BE7" s="25">
        <v>282.43</v>
      </c>
      <c r="BF7" s="25">
        <v>259.37</v>
      </c>
      <c r="BG7" s="25">
        <v>238.44</v>
      </c>
      <c r="BH7" s="25">
        <v>220.23</v>
      </c>
      <c r="BI7" s="25">
        <v>208.18</v>
      </c>
      <c r="BJ7" s="25">
        <v>370.12</v>
      </c>
      <c r="BK7" s="25">
        <v>371.65</v>
      </c>
      <c r="BL7" s="25">
        <v>397.1</v>
      </c>
      <c r="BM7" s="25">
        <v>379.91</v>
      </c>
      <c r="BN7" s="25">
        <v>386.61</v>
      </c>
      <c r="BO7" s="25">
        <v>268.07</v>
      </c>
      <c r="BP7" s="25">
        <v>103.54</v>
      </c>
      <c r="BQ7" s="25">
        <v>100.76</v>
      </c>
      <c r="BR7" s="25">
        <v>100.36</v>
      </c>
      <c r="BS7" s="25">
        <v>100.09</v>
      </c>
      <c r="BT7" s="25">
        <v>99.17</v>
      </c>
      <c r="BU7" s="25">
        <v>100.42</v>
      </c>
      <c r="BV7" s="25">
        <v>98.77</v>
      </c>
      <c r="BW7" s="25">
        <v>95.79</v>
      </c>
      <c r="BX7" s="25">
        <v>98.3</v>
      </c>
      <c r="BY7" s="25">
        <v>93.82</v>
      </c>
      <c r="BZ7" s="25">
        <v>97.47</v>
      </c>
      <c r="CA7" s="25">
        <v>215.73</v>
      </c>
      <c r="CB7" s="25">
        <v>221.89</v>
      </c>
      <c r="CC7" s="25">
        <v>222.65</v>
      </c>
      <c r="CD7" s="25">
        <v>223.54</v>
      </c>
      <c r="CE7" s="25">
        <v>226.42</v>
      </c>
      <c r="CF7" s="25">
        <v>171.67</v>
      </c>
      <c r="CG7" s="25">
        <v>173.67</v>
      </c>
      <c r="CH7" s="25">
        <v>171.13</v>
      </c>
      <c r="CI7" s="25">
        <v>173.7</v>
      </c>
      <c r="CJ7" s="25">
        <v>178.94</v>
      </c>
      <c r="CK7" s="25">
        <v>174.75</v>
      </c>
      <c r="CL7" s="25">
        <v>61.54</v>
      </c>
      <c r="CM7" s="25">
        <v>61.97</v>
      </c>
      <c r="CN7" s="25">
        <v>61.74</v>
      </c>
      <c r="CO7" s="25">
        <v>63.39</v>
      </c>
      <c r="CP7" s="25">
        <v>65.010000000000005</v>
      </c>
      <c r="CQ7" s="25">
        <v>59.74</v>
      </c>
      <c r="CR7" s="25">
        <v>59.67</v>
      </c>
      <c r="CS7" s="25">
        <v>60.12</v>
      </c>
      <c r="CT7" s="25">
        <v>60.34</v>
      </c>
      <c r="CU7" s="25">
        <v>59.54</v>
      </c>
      <c r="CV7" s="25">
        <v>59.97</v>
      </c>
      <c r="CW7" s="25">
        <v>80.209999999999994</v>
      </c>
      <c r="CX7" s="25">
        <v>78.05</v>
      </c>
      <c r="CY7" s="25">
        <v>79.38</v>
      </c>
      <c r="CZ7" s="25">
        <v>77.39</v>
      </c>
      <c r="DA7" s="25">
        <v>73.98</v>
      </c>
      <c r="DB7" s="25">
        <v>84.8</v>
      </c>
      <c r="DC7" s="25">
        <v>84.6</v>
      </c>
      <c r="DD7" s="25">
        <v>84.24</v>
      </c>
      <c r="DE7" s="25">
        <v>84.19</v>
      </c>
      <c r="DF7" s="25">
        <v>83.93</v>
      </c>
      <c r="DG7" s="25">
        <v>89.76</v>
      </c>
      <c r="DH7" s="25">
        <v>45.04</v>
      </c>
      <c r="DI7" s="25">
        <v>47.15</v>
      </c>
      <c r="DJ7" s="25">
        <v>49.13</v>
      </c>
      <c r="DK7" s="25">
        <v>51.1</v>
      </c>
      <c r="DL7" s="25">
        <v>51.35</v>
      </c>
      <c r="DM7" s="25">
        <v>47.66</v>
      </c>
      <c r="DN7" s="25">
        <v>48.17</v>
      </c>
      <c r="DO7" s="25">
        <v>48.83</v>
      </c>
      <c r="DP7" s="25">
        <v>49.96</v>
      </c>
      <c r="DQ7" s="25">
        <v>50.82</v>
      </c>
      <c r="DR7" s="25">
        <v>51.51</v>
      </c>
      <c r="DS7" s="25">
        <v>15.92</v>
      </c>
      <c r="DT7" s="25">
        <v>16</v>
      </c>
      <c r="DU7" s="25">
        <v>16.510000000000002</v>
      </c>
      <c r="DV7" s="25">
        <v>17.64</v>
      </c>
      <c r="DW7" s="25">
        <v>19.78</v>
      </c>
      <c r="DX7" s="25">
        <v>15.1</v>
      </c>
      <c r="DY7" s="25">
        <v>17.12</v>
      </c>
      <c r="DZ7" s="25">
        <v>18.18</v>
      </c>
      <c r="EA7" s="25">
        <v>19.32</v>
      </c>
      <c r="EB7" s="25">
        <v>21.16</v>
      </c>
      <c r="EC7" s="25">
        <v>23.75</v>
      </c>
      <c r="ED7" s="25">
        <v>0.28000000000000003</v>
      </c>
      <c r="EE7" s="25">
        <v>0.31</v>
      </c>
      <c r="EF7" s="25">
        <v>0.41</v>
      </c>
      <c r="EG7" s="25">
        <v>0.45</v>
      </c>
      <c r="EH7" s="25">
        <v>0.28999999999999998</v>
      </c>
      <c r="EI7" s="25">
        <v>0.57999999999999996</v>
      </c>
      <c r="EJ7" s="25">
        <v>0.54</v>
      </c>
      <c r="EK7" s="25">
        <v>0.56999999999999995</v>
      </c>
      <c r="EL7" s="25">
        <v>0.52</v>
      </c>
      <c r="EM7" s="25">
        <v>0.48</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