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521\Desktop\★未処理案件★\R6.1.18【照会_2月2日（金）期限】公営企業に係る経営比較分析表（令和４年度決算）の分析等について\02各課回答\"/>
    </mc:Choice>
  </mc:AlternateContent>
  <workbookProtection workbookAlgorithmName="SHA-512" workbookHashValue="ypu2V54qsPSy1Z+szqHEakPPpCaDKl1cC76U8i2H7oiyX+LfAWwavFbmi3TbzdRQLgRQs/FH5sMTYTGxqQ8VwA==" workbookSaltValue="62+qIfQjNdDYYczy9z1y1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<sst xmlns="http://schemas.openxmlformats.org/spreadsheetml/2006/main" count="228" uniqueCount="115">
  <si>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</si>
  <si>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</si>
  <si>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</si>
  <si>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</si>
  <si>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</si>
  <si>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</si>
  <si>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</si>
  <si>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</si>
  <si>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</si>
  <si>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</si>
  <si>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</si>
  <si>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</si>
  <si>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</si>
  <si>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</si>
  <si>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</si>
  <si>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</si>
  <si>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</si>
  <si>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</si>
  <si>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</si>
  <si>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</si>
  <si>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</si>
  <si>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</si>
  <si>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</si>
  <si>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</si>
  <si>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</si>
  <si>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</si>
  <si>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</si>
  <si>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</si>
  <si>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</si>
  <si>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</si>
  <si>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</si>
  <si>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</si>
  <si>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</si>
  <si>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</si>
  <si>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</si>
  <si>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</si>
  <si>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</si>
  <si>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</si>
  <si>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</si>
  <si>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</si>
  <si>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</si>
  <si>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</si>
  <si>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</si>
  <si>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</si>
  <si>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</si>
  <si>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</si>
  <si>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</si>
  <si>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</si>
  <si>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</si>
  <si>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</si>
  <si>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</si>
  <si>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</si>
  <si>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</si>
  <si>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</si>
  <si>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</si>
  <si>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</si>
  <si>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</si>
  <si>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</si>
  <si>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</si>
  <si>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</si>
  <si>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</si>
  <si>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</si>
  <si>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</si>
  <si>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</si>
  <si>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</si>
  <si>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</si>
  <si>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</si>
  <si>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</si>
  <si>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</si>
  <si>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</si>
  <si>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</si>
  <si>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</si>
  <si>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</si>
  <si>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</si>
  <si>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</si>
  <si>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</si>
  <si>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</si>
  <si>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</si>
  <si>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</si>
  <si>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</si>
  <si>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</si>
  <si>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</si>
  <si>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</si>
  <si>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</si>
  <si>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</si>
  <si>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</si>
  <si>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</si>
  <si>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</si>
  <si>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</si>
  <si>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</si>
  <si>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</si>
  <si>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</si>
  <si>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</si>
  <si>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</si>
  <si>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</si>
  <si>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</si>
  <si>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</si>
  <si>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</si>
  <si>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</si>
  <si>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</si>
  <si>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</si>
  <si>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</si>
  <si>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</si>
  <si>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</si>
  <si>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</si>
  <si>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</si>
  <si>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</si>
  <si>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</si>
  <si>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</si>
  <si>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</si>
  <si>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</si>
  <si>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</si>
  <si>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①有形固定資産減価償却率、②管路経年化率は増加傾向にあり、施設の老朽化が進んでいる。
　③管路更新率は前年度より上回ったものの、経年化率の上昇からも引き続き計画的な施設更新を行う。</t>
    <rPh sb="15" eb="17">
      <t>カンロ</t>
    </rPh>
    <rPh sb="17" eb="20">
      <t>ケイネンカ</t>
    </rPh>
    <rPh sb="20" eb="21">
      <t>リツ</t>
    </rPh>
    <rPh sb="57" eb="59">
      <t>ウワマワ</t>
    </rPh>
    <rPh sb="65" eb="68">
      <t>ケイネンカ</t>
    </rPh>
    <rPh sb="68" eb="69">
      <t>リツ</t>
    </rPh>
    <rPh sb="70" eb="72">
      <t>ジョウショウ</t>
    </rPh>
    <rPh sb="75" eb="76">
      <t>ヒ</t>
    </rPh>
    <rPh sb="77" eb="78">
      <t>ツヅ</t>
    </rPh>
    <rPh sb="79" eb="82">
      <t>ケイカクテキ</t>
    </rPh>
    <rPh sb="83" eb="85">
      <t>シセツ</t>
    </rPh>
    <rPh sb="85" eb="87">
      <t>コウシン</t>
    </rPh>
    <rPh sb="88" eb="89">
      <t>オコナ</t>
    </rPh>
    <phoneticPr fontId="4"/>
  </si>
  <si>
    <t>　経営の健全性・効率性の指標については、給水収益の減少が見込まれる中で経常費用の削減に努めたものの、電気料金高騰により動力費の支出増額が影響し、前年度より数値が悪化した。
　類似団体平均値の比較においては、本市の数値は良好であるが、今後更なる人口減少により、厳しい経営環境が予想される。
　老朽化の状況も、前年度より数値が悪化し、類似団体平均値と比較しても数値が低く、今後施設の維持管理費及び管路更新の計画的実施による建設改良費の増加が見込まれる。
　今後、施設の統廃合など効率的な運営を行うと共に、官民連携・広域化を検討し、経費の削減に努めることで、経営基盤の強化とサービス向上を目指していく。</t>
    <rPh sb="20" eb="22">
      <t>キュウスイ</t>
    </rPh>
    <rPh sb="22" eb="24">
      <t>シュウエキ</t>
    </rPh>
    <rPh sb="25" eb="27">
      <t>ゲンショウ</t>
    </rPh>
    <rPh sb="28" eb="30">
      <t>ミコ</t>
    </rPh>
    <rPh sb="33" eb="34">
      <t>ナカ</t>
    </rPh>
    <rPh sb="35" eb="37">
      <t>ケイジョウ</t>
    </rPh>
    <rPh sb="37" eb="39">
      <t>ヒヨウ</t>
    </rPh>
    <rPh sb="40" eb="42">
      <t>サクゲン</t>
    </rPh>
    <rPh sb="43" eb="44">
      <t>ツト</t>
    </rPh>
    <rPh sb="50" eb="52">
      <t>デンキ</t>
    </rPh>
    <rPh sb="52" eb="54">
      <t>リョウキン</t>
    </rPh>
    <rPh sb="54" eb="56">
      <t>コウトウ</t>
    </rPh>
    <rPh sb="59" eb="61">
      <t>ドウリョク</t>
    </rPh>
    <rPh sb="61" eb="62">
      <t>ヒ</t>
    </rPh>
    <rPh sb="63" eb="65">
      <t>シシュツ</t>
    </rPh>
    <rPh sb="65" eb="67">
      <t>ゾウガク</t>
    </rPh>
    <rPh sb="68" eb="70">
      <t>エイキョウ</t>
    </rPh>
    <rPh sb="77" eb="79">
      <t>スウチ</t>
    </rPh>
    <rPh sb="80" eb="82">
      <t>アッカ</t>
    </rPh>
    <rPh sb="103" eb="105">
      <t>ホンシ</t>
    </rPh>
    <rPh sb="106" eb="108">
      <t>スウチ</t>
    </rPh>
    <rPh sb="153" eb="156">
      <t>ゼンネンド</t>
    </rPh>
    <rPh sb="158" eb="160">
      <t>スウチ</t>
    </rPh>
    <rPh sb="161" eb="163">
      <t>アッカ</t>
    </rPh>
    <rPh sb="178" eb="180">
      <t>スウチ</t>
    </rPh>
    <rPh sb="181" eb="182">
      <t>ヒク</t>
    </rPh>
    <rPh sb="184" eb="186">
      <t>コンゴ</t>
    </rPh>
    <phoneticPr fontId="4"/>
  </si>
  <si>
    <t>　①経常収支比率、③流動比率の各指標が類似団体平均値を上回り、財務の健全性や支払能力に問題はない。
　④企業債残高対給水収益比率は、給水収益の減少により、前年度よりやや増加した。
　⑤料金回収率は給水原価額の上昇により、前年度より回収率が低くなったが、100％を上回っている。
  ⑥給水原価は費用の増加により、前年度より原価額が上昇したものの、類似団体平均値を下回った。
　主な増加要因としては、動力費の増加が挙げられる。
　⑦施設利用率については、類似団体平均を上回ったものの、年間配水量が減少したことにより数値が減少した。
　⑧有収率は前年度より上昇し数値の改善が見られたが、類似団体平均値と比べ低い。</t>
    <rPh sb="102" eb="103">
      <t>ガク</t>
    </rPh>
    <rPh sb="104" eb="106">
      <t>ジョウショウ</t>
    </rPh>
    <rPh sb="115" eb="117">
      <t>カイシュウ</t>
    </rPh>
    <rPh sb="117" eb="118">
      <t>リツ</t>
    </rPh>
    <rPh sb="119" eb="120">
      <t>ヒク</t>
    </rPh>
    <rPh sb="131" eb="133">
      <t>ウワマワ</t>
    </rPh>
    <rPh sb="147" eb="149">
      <t>ヒヨウ</t>
    </rPh>
    <rPh sb="150" eb="152">
      <t>ゾウカ</t>
    </rPh>
    <rPh sb="156" eb="159">
      <t>ゼンネンド</t>
    </rPh>
    <rPh sb="161" eb="163">
      <t>ゲンカ</t>
    </rPh>
    <rPh sb="163" eb="164">
      <t>ガク</t>
    </rPh>
    <rPh sb="165" eb="167">
      <t>ジョウショウ</t>
    </rPh>
    <rPh sb="190" eb="192">
      <t>ゾウカ</t>
    </rPh>
    <rPh sb="199" eb="201">
      <t>ドウリョク</t>
    </rPh>
    <rPh sb="201" eb="202">
      <t>ヒ</t>
    </rPh>
    <rPh sb="203" eb="20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</si>
</sst>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0.28999999999999998</c:v>
                </c:pt>
                <c:pt idx="1">
                  <c:v>0.46</c:v>
                </c:pt>
                <c:pt idx="2">
                  <c:v>0.1</c:v>
                </c:pt>
                <c:pt idx="3">
                  <c:v>0.39</c:v>
                </c:pt>
                <c:pt idx="4">
                  <c:v>0.49</c:v>
                </c:pt>
              </c:numCache>
            </c:numRef>
          </c:val>
          <c:extLst>
            <c:ext xmlns:c16="http://schemas.microsoft.com/office/drawing/2014/chart" uri="{C3380CC4-5D6E-409C-BE32-E72D297353CC}">
              <c16:uniqueId val="{00000000-6354-4506-B1BA-EFA2586387D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6354-4506-B1BA-EFA2586387D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51.71</c:v>
                </c:pt>
                <c:pt idx="1">
                  <c:v>52.18</c:v>
                </c:pt>
                <c:pt idx="2">
                  <c:v>77.75</c:v>
                </c:pt>
                <c:pt idx="3">
                  <c:v>75.28</c:v>
                </c:pt>
                <c:pt idx="4">
                  <c:v>72.400000000000006</c:v>
                </c:pt>
              </c:numCache>
            </c:numRef>
          </c:val>
          <c:extLst>
            <c:ext xmlns:c16="http://schemas.microsoft.com/office/drawing/2014/chart" uri="{C3380CC4-5D6E-409C-BE32-E72D297353CC}">
              <c16:uniqueId val="{00000000-9030-4873-AE33-CD9A65815A2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9030-4873-AE33-CD9A65815A2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80.180000000000007</c:v>
                </c:pt>
                <c:pt idx="1">
                  <c:v>78.010000000000005</c:v>
                </c:pt>
                <c:pt idx="2">
                  <c:v>79.55</c:v>
                </c:pt>
                <c:pt idx="3">
                  <c:v>80.64</c:v>
                </c:pt>
                <c:pt idx="4">
                  <c:v>82.64</c:v>
                </c:pt>
              </c:numCache>
            </c:numRef>
          </c:val>
          <c:extLst>
            <c:ext xmlns:c16="http://schemas.microsoft.com/office/drawing/2014/chart" uri="{C3380CC4-5D6E-409C-BE32-E72D297353CC}">
              <c16:uniqueId val="{00000000-3954-493D-A683-7702EE2ACCD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3954-493D-A683-7702EE2ACCD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115.13</c:v>
                </c:pt>
                <c:pt idx="1">
                  <c:v>112.2</c:v>
                </c:pt>
                <c:pt idx="2">
                  <c:v>113.62</c:v>
                </c:pt>
                <c:pt idx="3">
                  <c:v>114.55</c:v>
                </c:pt>
                <c:pt idx="4">
                  <c:v>112.37</c:v>
                </c:pt>
              </c:numCache>
            </c:numRef>
          </c:val>
          <c:extLst>
            <c:ext xmlns:c16="http://schemas.microsoft.com/office/drawing/2014/chart" uri="{C3380CC4-5D6E-409C-BE32-E72D297353CC}">
              <c16:uniqueId val="{00000000-7028-424D-85A6-716087F3FA1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7028-424D-85A6-716087F3FA1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49.59</c:v>
                </c:pt>
                <c:pt idx="1">
                  <c:v>50.07</c:v>
                </c:pt>
                <c:pt idx="2">
                  <c:v>51.17</c:v>
                </c:pt>
                <c:pt idx="3">
                  <c:v>52.31</c:v>
                </c:pt>
                <c:pt idx="4">
                  <c:v>52.71</c:v>
                </c:pt>
              </c:numCache>
            </c:numRef>
          </c:val>
          <c:extLst>
            <c:ext xmlns:c16="http://schemas.microsoft.com/office/drawing/2014/chart" uri="{C3380CC4-5D6E-409C-BE32-E72D297353CC}">
              <c16:uniqueId val="{00000000-AED7-48AD-A71E-A4921A7A21E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AED7-48AD-A71E-A4921A7A21E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4.2300000000000004</c:v>
                </c:pt>
                <c:pt idx="1">
                  <c:v>4.3600000000000003</c:v>
                </c:pt>
                <c:pt idx="2">
                  <c:v>4.2300000000000004</c:v>
                </c:pt>
                <c:pt idx="3">
                  <c:v>17.98</c:v>
                </c:pt>
                <c:pt idx="4">
                  <c:v>23.05</c:v>
                </c:pt>
              </c:numCache>
            </c:numRef>
          </c:val>
          <c:extLst>
            <c:ext xmlns:c16="http://schemas.microsoft.com/office/drawing/2014/chart" uri="{C3380CC4-5D6E-409C-BE32-E72D297353CC}">
              <c16:uniqueId val="{00000000-C2A6-4E22-9DF0-254CDFA149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C2A6-4E22-9DF0-254CDFA149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B4-44B2-8FE7-722ED4EB88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CDB4-44B2-8FE7-722ED4EB88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457.21</c:v>
                </c:pt>
                <c:pt idx="1">
                  <c:v>437.39</c:v>
                </c:pt>
                <c:pt idx="2">
                  <c:v>458.63</c:v>
                </c:pt>
                <c:pt idx="3">
                  <c:v>555</c:v>
                </c:pt>
                <c:pt idx="4">
                  <c:v>547.83000000000004</c:v>
                </c:pt>
              </c:numCache>
            </c:numRef>
          </c:val>
          <c:extLst>
            <c:ext xmlns:c16="http://schemas.microsoft.com/office/drawing/2014/chart" uri="{C3380CC4-5D6E-409C-BE32-E72D297353CC}">
              <c16:uniqueId val="{00000000-E1CB-47EA-B74A-82D0D12F88F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E1CB-47EA-B74A-82D0D12F88F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452.8</c:v>
                </c:pt>
                <c:pt idx="1">
                  <c:v>447.36</c:v>
                </c:pt>
                <c:pt idx="2">
                  <c:v>427.83</c:v>
                </c:pt>
                <c:pt idx="3">
                  <c:v>432.56</c:v>
                </c:pt>
                <c:pt idx="4">
                  <c:v>433.6</c:v>
                </c:pt>
              </c:numCache>
            </c:numRef>
          </c:val>
          <c:extLst>
            <c:ext xmlns:c16="http://schemas.microsoft.com/office/drawing/2014/chart" uri="{C3380CC4-5D6E-409C-BE32-E72D297353CC}">
              <c16:uniqueId val="{00000000-7ACB-4F2E-9D6C-1259C5321FF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7ACB-4F2E-9D6C-1259C5321FF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100.68</c:v>
                </c:pt>
                <c:pt idx="1">
                  <c:v>99.53</c:v>
                </c:pt>
                <c:pt idx="2">
                  <c:v>102.12</c:v>
                </c:pt>
                <c:pt idx="3">
                  <c:v>103.95</c:v>
                </c:pt>
                <c:pt idx="4">
                  <c:v>102.45</c:v>
                </c:pt>
              </c:numCache>
            </c:numRef>
          </c:val>
          <c:extLst>
            <c:ext xmlns:c16="http://schemas.microsoft.com/office/drawing/2014/chart" uri="{C3380CC4-5D6E-409C-BE32-E72D297353CC}">
              <c16:uniqueId val="{00000000-A3ED-4E4B-A130-89DE2855E3B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A3ED-4E4B-A130-89DE2855E3B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166.01</c:v>
                </c:pt>
                <c:pt idx="1">
                  <c:v>170.39</c:v>
                </c:pt>
                <c:pt idx="2">
                  <c:v>167.37</c:v>
                </c:pt>
                <c:pt idx="3">
                  <c:v>165.67</c:v>
                </c:pt>
                <c:pt idx="4">
                  <c:v>168.66</c:v>
                </c:pt>
              </c:numCache>
            </c:numRef>
          </c:val>
          <c:extLst>
            <c:ext xmlns:c16="http://schemas.microsoft.com/office/drawing/2014/chart" uri="{C3380CC4-5D6E-409C-BE32-E72D297353CC}">
              <c16:uniqueId val="{00000000-28DE-40F6-9F1B-D2EE6D81F95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28DE-40F6-9F1B-D2EE6D81F95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福島県　白河市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58743</v>
      </c>
      <c r="AM8" s="66"/>
      <c r="AN8" s="66"/>
      <c r="AO8" s="66"/>
      <c r="AP8" s="66"/>
      <c r="AQ8" s="66"/>
      <c r="AR8" s="66"/>
      <c r="AS8" s="66"/>
      <c r="AT8" s="37">
        <f>データ!$S$6</f>
        <v>305.32</v>
      </c>
      <c r="AU8" s="38"/>
      <c r="AV8" s="38"/>
      <c r="AW8" s="38"/>
      <c r="AX8" s="38"/>
      <c r="AY8" s="38"/>
      <c r="AZ8" s="38"/>
      <c r="BA8" s="38"/>
      <c r="BB8" s="55">
        <f>データ!$T$6</f>
        <v>192.4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66.72</v>
      </c>
      <c r="J10" s="38"/>
      <c r="K10" s="38"/>
      <c r="L10" s="38"/>
      <c r="M10" s="38"/>
      <c r="N10" s="38"/>
      <c r="O10" s="65"/>
      <c r="P10" s="55">
        <f>データ!$P$6</f>
        <v>96.38</v>
      </c>
      <c r="Q10" s="55"/>
      <c r="R10" s="55"/>
      <c r="S10" s="55"/>
      <c r="T10" s="55"/>
      <c r="U10" s="55"/>
      <c r="V10" s="55"/>
      <c r="W10" s="66">
        <f>データ!$Q$6</f>
        <v>2343</v>
      </c>
      <c r="X10" s="66"/>
      <c r="Y10" s="66"/>
      <c r="Z10" s="66"/>
      <c r="AA10" s="66"/>
      <c r="AB10" s="66"/>
      <c r="AC10" s="66"/>
      <c r="AD10" s="2"/>
      <c r="AE10" s="2"/>
      <c r="AF10" s="2"/>
      <c r="AG10" s="2"/>
      <c r="AH10" s="2"/>
      <c r="AI10" s="2"/>
      <c r="AJ10" s="2"/>
      <c r="AK10" s="2"/>
      <c r="AL10" s="66">
        <f>データ!$U$6</f>
        <v>56233</v>
      </c>
      <c r="AM10" s="66"/>
      <c r="AN10" s="66"/>
      <c r="AO10" s="66"/>
      <c r="AP10" s="66"/>
      <c r="AQ10" s="66"/>
      <c r="AR10" s="66"/>
      <c r="AS10" s="66"/>
      <c r="AT10" s="37">
        <f>データ!$V$6</f>
        <v>155.9</v>
      </c>
      <c r="AU10" s="38"/>
      <c r="AV10" s="38"/>
      <c r="AW10" s="38"/>
      <c r="AX10" s="38"/>
      <c r="AY10" s="38"/>
      <c r="AZ10" s="38"/>
      <c r="BA10" s="38"/>
      <c r="BB10" s="55">
        <f>データ!$W$6</f>
        <v>360.7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vtVyG93h8le02ryCWOa/Mi+RO68gaxeJfKxvKviLF+JjcSSnS3qnhjOdnAOHtQVkQhbLczFuubLeqwcu1nGhw==" saltValue="Vz/BW9vwkxamnDMK222nC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72052</v>
      </c>
      <c r="D6" s="20">
        <f t="shared" si="3"/>
        <v>46</v>
      </c>
      <c r="E6" s="20">
        <f t="shared" si="3"/>
        <v>1</v>
      </c>
      <c r="F6" s="20">
        <f t="shared" si="3"/>
        <v>0</v>
      </c>
      <c r="G6" s="20">
        <f t="shared" si="3"/>
        <v>1</v>
      </c>
      <c r="H6" s="20" t="str">
        <f t="shared" si="3"/>
        <v>福島県　白河市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66.72</v>
      </c>
      <c r="P6" s="21">
        <f t="shared" si="3"/>
        <v>96.38</v>
      </c>
      <c r="Q6" s="21">
        <f t="shared" si="3"/>
        <v>2343</v>
      </c>
      <c r="R6" s="21">
        <f t="shared" si="3"/>
        <v>58743</v>
      </c>
      <c r="S6" s="21">
        <f t="shared" si="3"/>
        <v>305.32</v>
      </c>
      <c r="T6" s="21">
        <f t="shared" si="3"/>
        <v>192.4</v>
      </c>
      <c r="U6" s="21">
        <f t="shared" si="3"/>
        <v>56233</v>
      </c>
      <c r="V6" s="21">
        <f t="shared" si="3"/>
        <v>155.9</v>
      </c>
      <c r="W6" s="21">
        <f t="shared" si="3"/>
        <v>360.7</v>
      </c>
      <c r="X6" s="22">
        <f>IF(X7="",NA(),X7)</f>
        <v>115.13</v>
      </c>
      <c r="Y6" s="22">
        <f t="shared" ref="Y6:AG6" si="4">IF(Y7="",NA(),Y7)</f>
        <v>112.2</v>
      </c>
      <c r="Z6" s="22">
        <f t="shared" si="4"/>
        <v>113.62</v>
      </c>
      <c r="AA6" s="22">
        <f t="shared" si="4"/>
        <v>114.55</v>
      </c>
      <c r="AB6" s="22">
        <f t="shared" si="4"/>
        <v>112.37</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457.21</v>
      </c>
      <c r="AU6" s="22">
        <f t="shared" ref="AU6:BC6" si="6">IF(AU7="",NA(),AU7)</f>
        <v>437.39</v>
      </c>
      <c r="AV6" s="22">
        <f t="shared" si="6"/>
        <v>458.63</v>
      </c>
      <c r="AW6" s="22">
        <f t="shared" si="6"/>
        <v>555</v>
      </c>
      <c r="AX6" s="22">
        <f t="shared" si="6"/>
        <v>547.83000000000004</v>
      </c>
      <c r="AY6" s="22">
        <f t="shared" si="6"/>
        <v>349.83</v>
      </c>
      <c r="AZ6" s="22">
        <f t="shared" si="6"/>
        <v>360.86</v>
      </c>
      <c r="BA6" s="22">
        <f t="shared" si="6"/>
        <v>350.79</v>
      </c>
      <c r="BB6" s="22">
        <f t="shared" si="6"/>
        <v>354.57</v>
      </c>
      <c r="BC6" s="22">
        <f t="shared" si="6"/>
        <v>357.74</v>
      </c>
      <c r="BD6" s="21" t="str">
        <f>IF(BD7="","",IF(BD7="-","【-】","【"&amp;SUBSTITUTE(TEXT(BD7,"#,##0.00"),"-","△")&amp;"】"))</f>
        <v>【252.29】</v>
      </c>
      <c r="BE6" s="22">
        <f>IF(BE7="",NA(),BE7)</f>
        <v>452.8</v>
      </c>
      <c r="BF6" s="22">
        <f t="shared" ref="BF6:BN6" si="7">IF(BF7="",NA(),BF7)</f>
        <v>447.36</v>
      </c>
      <c r="BG6" s="22">
        <f t="shared" si="7"/>
        <v>427.83</v>
      </c>
      <c r="BH6" s="22">
        <f t="shared" si="7"/>
        <v>432.56</v>
      </c>
      <c r="BI6" s="22">
        <f t="shared" si="7"/>
        <v>433.6</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100.68</v>
      </c>
      <c r="BQ6" s="22">
        <f t="shared" ref="BQ6:BY6" si="8">IF(BQ7="",NA(),BQ7)</f>
        <v>99.53</v>
      </c>
      <c r="BR6" s="22">
        <f t="shared" si="8"/>
        <v>102.12</v>
      </c>
      <c r="BS6" s="22">
        <f t="shared" si="8"/>
        <v>103.95</v>
      </c>
      <c r="BT6" s="22">
        <f t="shared" si="8"/>
        <v>102.45</v>
      </c>
      <c r="BU6" s="22">
        <f t="shared" si="8"/>
        <v>103.54</v>
      </c>
      <c r="BV6" s="22">
        <f t="shared" si="8"/>
        <v>103.32</v>
      </c>
      <c r="BW6" s="22">
        <f t="shared" si="8"/>
        <v>100.85</v>
      </c>
      <c r="BX6" s="22">
        <f t="shared" si="8"/>
        <v>103.79</v>
      </c>
      <c r="BY6" s="22">
        <f t="shared" si="8"/>
        <v>98.3</v>
      </c>
      <c r="BZ6" s="21" t="str">
        <f>IF(BZ7="","",IF(BZ7="-","【-】","【"&amp;SUBSTITUTE(TEXT(BZ7,"#,##0.00"),"-","△")&amp;"】"))</f>
        <v>【97.47】</v>
      </c>
      <c r="CA6" s="22">
        <f>IF(CA7="",NA(),CA7)</f>
        <v>166.01</v>
      </c>
      <c r="CB6" s="22">
        <f t="shared" ref="CB6:CJ6" si="9">IF(CB7="",NA(),CB7)</f>
        <v>170.39</v>
      </c>
      <c r="CC6" s="22">
        <f t="shared" si="9"/>
        <v>167.37</v>
      </c>
      <c r="CD6" s="22">
        <f t="shared" si="9"/>
        <v>165.67</v>
      </c>
      <c r="CE6" s="22">
        <f t="shared" si="9"/>
        <v>168.66</v>
      </c>
      <c r="CF6" s="22">
        <f t="shared" si="9"/>
        <v>167.46</v>
      </c>
      <c r="CG6" s="22">
        <f t="shared" si="9"/>
        <v>168.56</v>
      </c>
      <c r="CH6" s="22">
        <f t="shared" si="9"/>
        <v>167.1</v>
      </c>
      <c r="CI6" s="22">
        <f t="shared" si="9"/>
        <v>167.86</v>
      </c>
      <c r="CJ6" s="22">
        <f t="shared" si="9"/>
        <v>173.68</v>
      </c>
      <c r="CK6" s="21" t="str">
        <f>IF(CK7="","",IF(CK7="-","【-】","【"&amp;SUBSTITUTE(TEXT(CK7,"#,##0.00"),"-","△")&amp;"】"))</f>
        <v>【174.75】</v>
      </c>
      <c r="CL6" s="22">
        <f>IF(CL7="",NA(),CL7)</f>
        <v>51.71</v>
      </c>
      <c r="CM6" s="22">
        <f t="shared" ref="CM6:CU6" si="10">IF(CM7="",NA(),CM7)</f>
        <v>52.18</v>
      </c>
      <c r="CN6" s="22">
        <f t="shared" si="10"/>
        <v>77.75</v>
      </c>
      <c r="CO6" s="22">
        <f t="shared" si="10"/>
        <v>75.28</v>
      </c>
      <c r="CP6" s="22">
        <f t="shared" si="10"/>
        <v>72.400000000000006</v>
      </c>
      <c r="CQ6" s="22">
        <f t="shared" si="10"/>
        <v>59.46</v>
      </c>
      <c r="CR6" s="22">
        <f t="shared" si="10"/>
        <v>59.51</v>
      </c>
      <c r="CS6" s="22">
        <f t="shared" si="10"/>
        <v>59.91</v>
      </c>
      <c r="CT6" s="22">
        <f t="shared" si="10"/>
        <v>59.4</v>
      </c>
      <c r="CU6" s="22">
        <f t="shared" si="10"/>
        <v>59.24</v>
      </c>
      <c r="CV6" s="21" t="str">
        <f>IF(CV7="","",IF(CV7="-","【-】","【"&amp;SUBSTITUTE(TEXT(CV7,"#,##0.00"),"-","△")&amp;"】"))</f>
        <v>【59.97】</v>
      </c>
      <c r="CW6" s="22">
        <f>IF(CW7="",NA(),CW7)</f>
        <v>80.180000000000007</v>
      </c>
      <c r="CX6" s="22">
        <f t="shared" ref="CX6:DF6" si="11">IF(CX7="",NA(),CX7)</f>
        <v>78.010000000000005</v>
      </c>
      <c r="CY6" s="22">
        <f t="shared" si="11"/>
        <v>79.55</v>
      </c>
      <c r="CZ6" s="22">
        <f t="shared" si="11"/>
        <v>80.64</v>
      </c>
      <c r="DA6" s="22">
        <f t="shared" si="11"/>
        <v>82.64</v>
      </c>
      <c r="DB6" s="22">
        <f t="shared" si="11"/>
        <v>87.41</v>
      </c>
      <c r="DC6" s="22">
        <f t="shared" si="11"/>
        <v>87.08</v>
      </c>
      <c r="DD6" s="22">
        <f t="shared" si="11"/>
        <v>87.26</v>
      </c>
      <c r="DE6" s="22">
        <f t="shared" si="11"/>
        <v>87.57</v>
      </c>
      <c r="DF6" s="22">
        <f t="shared" si="11"/>
        <v>87.26</v>
      </c>
      <c r="DG6" s="21" t="str">
        <f>IF(DG7="","",IF(DG7="-","【-】","【"&amp;SUBSTITUTE(TEXT(DG7,"#,##0.00"),"-","△")&amp;"】"))</f>
        <v>【89.76】</v>
      </c>
      <c r="DH6" s="22">
        <f>IF(DH7="",NA(),DH7)</f>
        <v>49.59</v>
      </c>
      <c r="DI6" s="22">
        <f t="shared" ref="DI6:DQ6" si="12">IF(DI7="",NA(),DI7)</f>
        <v>50.07</v>
      </c>
      <c r="DJ6" s="22">
        <f t="shared" si="12"/>
        <v>51.17</v>
      </c>
      <c r="DK6" s="22">
        <f t="shared" si="12"/>
        <v>52.31</v>
      </c>
      <c r="DL6" s="22">
        <f t="shared" si="12"/>
        <v>52.71</v>
      </c>
      <c r="DM6" s="22">
        <f t="shared" si="12"/>
        <v>47.62</v>
      </c>
      <c r="DN6" s="22">
        <f t="shared" si="12"/>
        <v>48.55</v>
      </c>
      <c r="DO6" s="22">
        <f t="shared" si="12"/>
        <v>49.2</v>
      </c>
      <c r="DP6" s="22">
        <f t="shared" si="12"/>
        <v>50.01</v>
      </c>
      <c r="DQ6" s="22">
        <f t="shared" si="12"/>
        <v>50.99</v>
      </c>
      <c r="DR6" s="21" t="str">
        <f>IF(DR7="","",IF(DR7="-","【-】","【"&amp;SUBSTITUTE(TEXT(DR7,"#,##0.00"),"-","△")&amp;"】"))</f>
        <v>【51.51】</v>
      </c>
      <c r="DS6" s="22">
        <f>IF(DS7="",NA(),DS7)</f>
        <v>4.2300000000000004</v>
      </c>
      <c r="DT6" s="22">
        <f t="shared" ref="DT6:EB6" si="13">IF(DT7="",NA(),DT7)</f>
        <v>4.3600000000000003</v>
      </c>
      <c r="DU6" s="22">
        <f t="shared" si="13"/>
        <v>4.2300000000000004</v>
      </c>
      <c r="DV6" s="22">
        <f t="shared" si="13"/>
        <v>17.98</v>
      </c>
      <c r="DW6" s="22">
        <f t="shared" si="13"/>
        <v>23.05</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0.28999999999999998</v>
      </c>
      <c r="EE6" s="22">
        <f t="shared" ref="EE6:EM6" si="14">IF(EE7="",NA(),EE7)</f>
        <v>0.46</v>
      </c>
      <c r="EF6" s="22">
        <f t="shared" si="14"/>
        <v>0.1</v>
      </c>
      <c r="EG6" s="22">
        <f t="shared" si="14"/>
        <v>0.39</v>
      </c>
      <c r="EH6" s="22">
        <f t="shared" si="14"/>
        <v>0.49</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72052</v>
      </c>
      <c r="D7" s="24">
        <v>46</v>
      </c>
      <c r="E7" s="24">
        <v>1</v>
      </c>
      <c r="F7" s="24">
        <v>0</v>
      </c>
      <c r="G7" s="24">
        <v>1</v>
      </c>
      <c r="H7" s="24" t="s">
        <v>93</v>
      </c>
      <c r="I7" s="24" t="s">
        <v>94</v>
      </c>
      <c r="J7" s="24" t="s">
        <v>95</v>
      </c>
      <c r="K7" s="24" t="s">
        <v>96</v>
      </c>
      <c r="L7" s="24" t="s">
        <v>97</v>
      </c>
      <c r="M7" s="24" t="s">
        <v>98</v>
      </c>
      <c r="N7" s="25" t="s">
        <v>99</v>
      </c>
      <c r="O7" s="25">
        <v>66.72</v>
      </c>
      <c r="P7" s="25">
        <v>96.38</v>
      </c>
      <c r="Q7" s="25">
        <v>2343</v>
      </c>
      <c r="R7" s="25">
        <v>58743</v>
      </c>
      <c r="S7" s="25">
        <v>305.32</v>
      </c>
      <c r="T7" s="25">
        <v>192.4</v>
      </c>
      <c r="U7" s="25">
        <v>56233</v>
      </c>
      <c r="V7" s="25">
        <v>155.9</v>
      </c>
      <c r="W7" s="25">
        <v>360.7</v>
      </c>
      <c r="X7" s="25">
        <v>115.13</v>
      </c>
      <c r="Y7" s="25">
        <v>112.2</v>
      </c>
      <c r="Z7" s="25">
        <v>113.62</v>
      </c>
      <c r="AA7" s="25">
        <v>114.55</v>
      </c>
      <c r="AB7" s="25">
        <v>112.37</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457.21</v>
      </c>
      <c r="AU7" s="25">
        <v>437.39</v>
      </c>
      <c r="AV7" s="25">
        <v>458.63</v>
      </c>
      <c r="AW7" s="25">
        <v>555</v>
      </c>
      <c r="AX7" s="25">
        <v>547.83000000000004</v>
      </c>
      <c r="AY7" s="25">
        <v>349.83</v>
      </c>
      <c r="AZ7" s="25">
        <v>360.86</v>
      </c>
      <c r="BA7" s="25">
        <v>350.79</v>
      </c>
      <c r="BB7" s="25">
        <v>354.57</v>
      </c>
      <c r="BC7" s="25">
        <v>357.74</v>
      </c>
      <c r="BD7" s="25">
        <v>252.29</v>
      </c>
      <c r="BE7" s="25">
        <v>452.8</v>
      </c>
      <c r="BF7" s="25">
        <v>447.36</v>
      </c>
      <c r="BG7" s="25">
        <v>427.83</v>
      </c>
      <c r="BH7" s="25">
        <v>432.56</v>
      </c>
      <c r="BI7" s="25">
        <v>433.6</v>
      </c>
      <c r="BJ7" s="25">
        <v>314.87</v>
      </c>
      <c r="BK7" s="25">
        <v>309.27999999999997</v>
      </c>
      <c r="BL7" s="25">
        <v>322.92</v>
      </c>
      <c r="BM7" s="25">
        <v>303.45999999999998</v>
      </c>
      <c r="BN7" s="25">
        <v>307.27999999999997</v>
      </c>
      <c r="BO7" s="25">
        <v>268.07</v>
      </c>
      <c r="BP7" s="25">
        <v>100.68</v>
      </c>
      <c r="BQ7" s="25">
        <v>99.53</v>
      </c>
      <c r="BR7" s="25">
        <v>102.12</v>
      </c>
      <c r="BS7" s="25">
        <v>103.95</v>
      </c>
      <c r="BT7" s="25">
        <v>102.45</v>
      </c>
      <c r="BU7" s="25">
        <v>103.54</v>
      </c>
      <c r="BV7" s="25">
        <v>103.32</v>
      </c>
      <c r="BW7" s="25">
        <v>100.85</v>
      </c>
      <c r="BX7" s="25">
        <v>103.79</v>
      </c>
      <c r="BY7" s="25">
        <v>98.3</v>
      </c>
      <c r="BZ7" s="25">
        <v>97.47</v>
      </c>
      <c r="CA7" s="25">
        <v>166.01</v>
      </c>
      <c r="CB7" s="25">
        <v>170.39</v>
      </c>
      <c r="CC7" s="25">
        <v>167.37</v>
      </c>
      <c r="CD7" s="25">
        <v>165.67</v>
      </c>
      <c r="CE7" s="25">
        <v>168.66</v>
      </c>
      <c r="CF7" s="25">
        <v>167.46</v>
      </c>
      <c r="CG7" s="25">
        <v>168.56</v>
      </c>
      <c r="CH7" s="25">
        <v>167.1</v>
      </c>
      <c r="CI7" s="25">
        <v>167.86</v>
      </c>
      <c r="CJ7" s="25">
        <v>173.68</v>
      </c>
      <c r="CK7" s="25">
        <v>174.75</v>
      </c>
      <c r="CL7" s="25">
        <v>51.71</v>
      </c>
      <c r="CM7" s="25">
        <v>52.18</v>
      </c>
      <c r="CN7" s="25">
        <v>77.75</v>
      </c>
      <c r="CO7" s="25">
        <v>75.28</v>
      </c>
      <c r="CP7" s="25">
        <v>72.400000000000006</v>
      </c>
      <c r="CQ7" s="25">
        <v>59.46</v>
      </c>
      <c r="CR7" s="25">
        <v>59.51</v>
      </c>
      <c r="CS7" s="25">
        <v>59.91</v>
      </c>
      <c r="CT7" s="25">
        <v>59.4</v>
      </c>
      <c r="CU7" s="25">
        <v>59.24</v>
      </c>
      <c r="CV7" s="25">
        <v>59.97</v>
      </c>
      <c r="CW7" s="25">
        <v>80.180000000000007</v>
      </c>
      <c r="CX7" s="25">
        <v>78.010000000000005</v>
      </c>
      <c r="CY7" s="25">
        <v>79.55</v>
      </c>
      <c r="CZ7" s="25">
        <v>80.64</v>
      </c>
      <c r="DA7" s="25">
        <v>82.64</v>
      </c>
      <c r="DB7" s="25">
        <v>87.41</v>
      </c>
      <c r="DC7" s="25">
        <v>87.08</v>
      </c>
      <c r="DD7" s="25">
        <v>87.26</v>
      </c>
      <c r="DE7" s="25">
        <v>87.57</v>
      </c>
      <c r="DF7" s="25">
        <v>87.26</v>
      </c>
      <c r="DG7" s="25">
        <v>89.76</v>
      </c>
      <c r="DH7" s="25">
        <v>49.59</v>
      </c>
      <c r="DI7" s="25">
        <v>50.07</v>
      </c>
      <c r="DJ7" s="25">
        <v>51.17</v>
      </c>
      <c r="DK7" s="25">
        <v>52.31</v>
      </c>
      <c r="DL7" s="25">
        <v>52.71</v>
      </c>
      <c r="DM7" s="25">
        <v>47.62</v>
      </c>
      <c r="DN7" s="25">
        <v>48.55</v>
      </c>
      <c r="DO7" s="25">
        <v>49.2</v>
      </c>
      <c r="DP7" s="25">
        <v>50.01</v>
      </c>
      <c r="DQ7" s="25">
        <v>50.99</v>
      </c>
      <c r="DR7" s="25">
        <v>51.51</v>
      </c>
      <c r="DS7" s="25">
        <v>4.2300000000000004</v>
      </c>
      <c r="DT7" s="25">
        <v>4.3600000000000003</v>
      </c>
      <c r="DU7" s="25">
        <v>4.2300000000000004</v>
      </c>
      <c r="DV7" s="25">
        <v>17.98</v>
      </c>
      <c r="DW7" s="25">
        <v>23.05</v>
      </c>
      <c r="DX7" s="25">
        <v>16.27</v>
      </c>
      <c r="DY7" s="25">
        <v>17.11</v>
      </c>
      <c r="DZ7" s="25">
        <v>18.329999999999998</v>
      </c>
      <c r="EA7" s="25">
        <v>20.27</v>
      </c>
      <c r="EB7" s="25">
        <v>21.69</v>
      </c>
      <c r="EC7" s="25">
        <v>23.75</v>
      </c>
      <c r="ED7" s="25">
        <v>0.28999999999999998</v>
      </c>
      <c r="EE7" s="25">
        <v>0.46</v>
      </c>
      <c r="EF7" s="25">
        <v>0.1</v>
      </c>
      <c r="EG7" s="25">
        <v>0.39</v>
      </c>
      <c r="EH7" s="25">
        <v>0.49</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2024-01-26T02:19:57Z</cp:lastPrinted>
  <dcterms:created xsi:type="dcterms:W3CDTF">2023-12-05T00:49:28Z</dcterms:created>
  <dcterms:modified xsi:type="dcterms:W3CDTF">2024-01-29T11:50:19Z</dcterms:modified>
  <cp:category/>
</cp:coreProperties>
</file>