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経営企画課\非公開\002　財務グループ\003　照会・回答\002　他課照会\00 財政課\21　経営比較分析表\03 共通（R1～）水道・簡水・下水\R04決算\02　回答\"/>
    </mc:Choice>
  </mc:AlternateContent>
  <workbookProtection workbookAlgorithmName="SHA-512" workbookHashValue="e3DuyfS6wNFUMDaObTp3SKrsPtUhHSjpyBC3xLU+7oHy0Dq9io7MaYAbo98B5ymi6t1djJh5A3votvkX2IbAOA==" workbookSaltValue="kuCBgxuhaMdEvREszvZVyQ==" workbookSpinCount="100000" lockStructure="1"/>
  <bookViews>
    <workbookView xWindow="0" yWindow="0" windowWidth="15360" windowHeight="7635"/>
  </bookViews>
  <sheets>
    <sheet name="法適用_水道事業" sheetId="4" r:id="rId1"/>
    <sheet name="データ" sheetId="5" state="hidden" r:id="rId2"/>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<sst xmlns="http://schemas.openxmlformats.org/spreadsheetml/2006/main" count="272" uniqueCount="113">
  <si>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</si>
  <si>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</si>
  <si>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</si>
  <si>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</si>
  <si>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</si>
  <si>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</si>
  <si>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</si>
  <si>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</si>
  <si>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</si>
  <si>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</si>
  <si>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</si>
  <si>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</si>
  <si>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</si>
  <si>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</si>
  <si>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</si>
  <si>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</si>
  <si>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</si>
  <si>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</si>
  <si>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</si>
  <si>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</si>
  <si>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</si>
  <si>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</si>
  <si>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</si>
  <si>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</si>
  <si>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</si>
  <si>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</si>
  <si>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</si>
  <si>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</si>
  <si>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</si>
  <si>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</si>
  <si>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</si>
  <si>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</si>
  <si>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</si>
  <si>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</si>
  <si>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</si>
  <si>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</si>
  <si>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</si>
  <si>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</si>
  <si>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</si>
  <si>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</si>
  <si>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</si>
  <si>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</si>
  <si>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</si>
  <si>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</si>
  <si>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</si>
  <si>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</si>
  <si>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</si>
  <si>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</si>
  <si>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</si>
  <si>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</si>
  <si>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</si>
  <si>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</si>
  <si>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</si>
  <si>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</si>
  <si>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</si>
  <si>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</si>
  <si>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</si>
  <si>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</si>
  <si>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</si>
  <si>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</si>
  <si>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</si>
  <si>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</si>
  <si>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</si>
  <si>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</si>
  <si>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</si>
  <si>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</si>
  <si>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</si>
  <si>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</si>
  <si>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</si>
  <si>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</si>
  <si>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</si>
  <si>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</si>
  <si>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</si>
  <si>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</si>
  <si>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</si>
  <si>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</si>
  <si>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</si>
  <si>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</si>
  <si>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</si>
  <si>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</si>
  <si>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</si>
  <si>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</si>
  <si>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</si>
  <si>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</si>
  <si>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</si>
  <si>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</si>
  <si>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</si>
  <si>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</si>
  <si>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</si>
  <si>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</si>
  <si>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</si>
  <si>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</si>
  <si>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</si>
  <si>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</si>
  <si>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</si>
  <si>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</si>
  <si>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</si>
  <si>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</si>
  <si>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</si>
  <si>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</si>
  <si>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</si>
  <si>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</si>
  <si>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</si>
  <si>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</si>
  <si>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</si>
  <si>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</si>
  <si>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</si>
  <si>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</si>
  <si>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</si>
  <si>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</si>
  <si>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本市の簡易水道事業は、料金回収率が類似団体平均値より低い状況にあり、給水収益等で賄えない維持管理費等を一般会計からの基準外繰入金で補填することを前提とした経営状況にある。
　今後、施設の老朽化に伴う更新需要が増大する一方、人口減少等に伴う使用水量及び給水収益の減少が見込まれる。このことから、中長期的に安定した経営基盤を築いていくため、施設更新等の方向性とともに、適正な料金水準のあり方についても地域の方々を交えながら検討を進めていくこととしている。</t>
    <phoneticPr fontId="4"/>
  </si>
  <si>
    <t>①経常収支比率は、類似団体平均値を上回っているものの、給水収益等で維持管理経費等を賄うことができず、一般会計からの繰入金に頼っている状況にある。
②累積欠損金比率は、公営企業会計移行前の法適用債を引き継いだことで欠損金が生じたものである。企業債は一般会計が負担しており、今後償還に伴い解消される見込であり、昨年度より減少している。
③流動比率は、公営企業会計移行時の引継金等により類似団体平均値を上回っている。
④企業債残高対給水収益比率は、類似団体平均値を下回っているが、現在の借入れの内訳はほぼ法適用債であり、建設改良債の額は少ない状況にある。しかしながら今後、老朽施設の更新等により建設改良債の増加が見込まれる。
⑤料金回収率は、給水原価の増加により前年度と比べ指数が減少している。給水収益で維持管理経費等を賄えない状況が継続しており、かつ、類似団体平均値を下回っていることから、料金水準の低さが課題となっている。
⑥給水原価は、費用の増加により前年度に比べ増加したが、類似団体平均値と比較して低い水準にある。
⑦施設利用率は、類似団体平均値を上回っているが、今後使用水量の減少に伴い低下していくことが見込まれる。
⑧有収率は、類似団体平均値より高い状況にある。</t>
    <rPh sb="251" eb="252">
      <t>ヨウ</t>
    </rPh>
    <phoneticPr fontId="4"/>
  </si>
  <si>
    <t>①有形固定資産減価償却率は、類似団体平均値より低い状況にあるが、資産の経過年数が令和２年度の地方公営企業法適用からとなっていることによるものである。
②管路経年化率は、類似団体平均値を上回る状況にあり、今後の更新等が課題となっている。
③管路更新率は、工事施工がなかったことによるものである。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</si>
</sst>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2.5</c:v>
                </c:pt>
                <c:pt idx="3" formatCode="#,##0.00;&quot;△&quot;#,##0.00">
                  <c:v>0</c:v>
                </c:pt>
                <c:pt idx="4" formatCode="#,##0.00;&quot;△&quot;#,##0.00">
                  <c:v>0</c:v>
                </c:pt>
              </c:numCache>
            </c:numRef>
          </c:val>
          <c:extLst>
            <c:ext xmlns:c16="http://schemas.microsoft.com/office/drawing/2014/chart" uri="{C3380CC4-5D6E-409C-BE32-E72D297353CC}">
              <c16:uniqueId val="{00000000-273A-49EF-9372-5153700CB34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0.96</c:v>
                </c:pt>
                <c:pt idx="3">
                  <c:v>0.37</c:v>
                </c:pt>
                <c:pt idx="4">
                  <c:v>0.23</c:v>
                </c:pt>
              </c:numCache>
            </c:numRef>
          </c:val>
          <c:smooth val="0"/>
          <c:extLst>
            <c:ext xmlns:c16="http://schemas.microsoft.com/office/drawing/2014/chart" uri="{C3380CC4-5D6E-409C-BE32-E72D297353CC}">
              <c16:uniqueId val="{00000001-273A-49EF-9372-5153700CB34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114.8</c:v>
                </c:pt>
                <c:pt idx="3">
                  <c:v>124.51</c:v>
                </c:pt>
                <c:pt idx="4">
                  <c:v>138.63</c:v>
                </c:pt>
              </c:numCache>
            </c:numRef>
          </c:val>
          <c:extLst>
            <c:ext xmlns:c16="http://schemas.microsoft.com/office/drawing/2014/chart" uri="{C3380CC4-5D6E-409C-BE32-E72D297353CC}">
              <c16:uniqueId val="{00000000-FED6-4A0B-ACEE-017BE3785F6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97.61</c:v>
                </c:pt>
                <c:pt idx="3">
                  <c:v>98.78</c:v>
                </c:pt>
                <c:pt idx="4">
                  <c:v>101.23</c:v>
                </c:pt>
              </c:numCache>
            </c:numRef>
          </c:val>
          <c:smooth val="0"/>
          <c:extLst>
            <c:ext xmlns:c16="http://schemas.microsoft.com/office/drawing/2014/chart" uri="{C3380CC4-5D6E-409C-BE32-E72D297353CC}">
              <c16:uniqueId val="{00000001-FED6-4A0B-ACEE-017BE3785F6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3.33</c:v>
                </c:pt>
                <c:pt idx="3">
                  <c:v>6.49</c:v>
                </c:pt>
                <c:pt idx="4">
                  <c:v>9.89</c:v>
                </c:pt>
              </c:numCache>
            </c:numRef>
          </c:val>
          <c:extLst>
            <c:ext xmlns:c16="http://schemas.microsoft.com/office/drawing/2014/chart" uri="{C3380CC4-5D6E-409C-BE32-E72D297353CC}">
              <c16:uniqueId val="{00000000-8E87-43BF-8059-DB43CFBB814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24.16</c:v>
                </c:pt>
                <c:pt idx="3">
                  <c:v>29.81</c:v>
                </c:pt>
                <c:pt idx="4">
                  <c:v>30.82</c:v>
                </c:pt>
              </c:numCache>
            </c:numRef>
          </c:val>
          <c:smooth val="0"/>
          <c:extLst>
            <c:ext xmlns:c16="http://schemas.microsoft.com/office/drawing/2014/chart" uri="{C3380CC4-5D6E-409C-BE32-E72D297353CC}">
              <c16:uniqueId val="{00000001-8E87-43BF-8059-DB43CFBB814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21.29</c:v>
                </c:pt>
                <c:pt idx="3">
                  <c:v>19.190000000000001</c:v>
                </c:pt>
                <c:pt idx="4">
                  <c:v>19.309999999999999</c:v>
                </c:pt>
              </c:numCache>
            </c:numRef>
          </c:val>
          <c:extLst>
            <c:ext xmlns:c16="http://schemas.microsoft.com/office/drawing/2014/chart" uri="{C3380CC4-5D6E-409C-BE32-E72D297353CC}">
              <c16:uniqueId val="{00000000-E1D0-4510-BEA6-037693C2617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18.829999999999998</c:v>
                </c:pt>
                <c:pt idx="3">
                  <c:v>18.05</c:v>
                </c:pt>
                <c:pt idx="4">
                  <c:v>14.28</c:v>
                </c:pt>
              </c:numCache>
            </c:numRef>
          </c:val>
          <c:smooth val="0"/>
          <c:extLst>
            <c:ext xmlns:c16="http://schemas.microsoft.com/office/drawing/2014/chart" uri="{C3380CC4-5D6E-409C-BE32-E72D297353CC}">
              <c16:uniqueId val="{00000001-E1D0-4510-BEA6-037693C2617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225.55</c:v>
                </c:pt>
                <c:pt idx="3">
                  <c:v>153.07</c:v>
                </c:pt>
                <c:pt idx="4">
                  <c:v>92.53</c:v>
                </c:pt>
              </c:numCache>
            </c:numRef>
          </c:val>
          <c:extLst>
            <c:ext xmlns:c16="http://schemas.microsoft.com/office/drawing/2014/chart" uri="{C3380CC4-5D6E-409C-BE32-E72D297353CC}">
              <c16:uniqueId val="{00000000-6499-4399-8462-CB4C67078D8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143.65</c:v>
                </c:pt>
                <c:pt idx="3">
                  <c:v>155.82</c:v>
                </c:pt>
                <c:pt idx="4">
                  <c:v>155.18</c:v>
                </c:pt>
              </c:numCache>
            </c:numRef>
          </c:val>
          <c:smooth val="0"/>
          <c:extLst>
            <c:ext xmlns:c16="http://schemas.microsoft.com/office/drawing/2014/chart" uri="{C3380CC4-5D6E-409C-BE32-E72D297353CC}">
              <c16:uniqueId val="{00000001-6499-4399-8462-CB4C67078D8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128.25</c:v>
                </c:pt>
                <c:pt idx="3">
                  <c:v>130.69</c:v>
                </c:pt>
                <c:pt idx="4">
                  <c:v>149.62</c:v>
                </c:pt>
              </c:numCache>
            </c:numRef>
          </c:val>
          <c:extLst>
            <c:ext xmlns:c16="http://schemas.microsoft.com/office/drawing/2014/chart" uri="{C3380CC4-5D6E-409C-BE32-E72D297353CC}">
              <c16:uniqueId val="{00000000-0508-4ACA-98FE-4F827BD825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94.01</c:v>
                </c:pt>
                <c:pt idx="3">
                  <c:v>111.08</c:v>
                </c:pt>
                <c:pt idx="4">
                  <c:v>118.28</c:v>
                </c:pt>
              </c:numCache>
            </c:numRef>
          </c:val>
          <c:smooth val="0"/>
          <c:extLst>
            <c:ext xmlns:c16="http://schemas.microsoft.com/office/drawing/2014/chart" uri="{C3380CC4-5D6E-409C-BE32-E72D297353CC}">
              <c16:uniqueId val="{00000001-0508-4ACA-98FE-4F827BD825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1035.9100000000001</c:v>
                </c:pt>
                <c:pt idx="3">
                  <c:v>1007.22</c:v>
                </c:pt>
                <c:pt idx="4">
                  <c:v>884.3</c:v>
                </c:pt>
              </c:numCache>
            </c:numRef>
          </c:val>
          <c:extLst>
            <c:ext xmlns:c16="http://schemas.microsoft.com/office/drawing/2014/chart" uri="{C3380CC4-5D6E-409C-BE32-E72D297353CC}">
              <c16:uniqueId val="{00000000-6811-4E9F-B02D-A23F3B0B4F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1421.84</c:v>
                </c:pt>
                <c:pt idx="3">
                  <c:v>1596.62</c:v>
                </c:pt>
                <c:pt idx="4">
                  <c:v>1456.79</c:v>
                </c:pt>
              </c:numCache>
            </c:numRef>
          </c:val>
          <c:smooth val="0"/>
          <c:extLst>
            <c:ext xmlns:c16="http://schemas.microsoft.com/office/drawing/2014/chart" uri="{C3380CC4-5D6E-409C-BE32-E72D297353CC}">
              <c16:uniqueId val="{00000001-6811-4E9F-B02D-A23F3B0B4F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31.7</c:v>
                </c:pt>
                <c:pt idx="3">
                  <c:v>27.75</c:v>
                </c:pt>
                <c:pt idx="4">
                  <c:v>23.94</c:v>
                </c:pt>
              </c:numCache>
            </c:numRef>
          </c:val>
          <c:extLst>
            <c:ext xmlns:c16="http://schemas.microsoft.com/office/drawing/2014/chart" uri="{C3380CC4-5D6E-409C-BE32-E72D297353CC}">
              <c16:uniqueId val="{00000000-1572-41F5-A4A8-C2C3E716DF1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35.72</c:v>
                </c:pt>
                <c:pt idx="3">
                  <c:v>33.659999999999997</c:v>
                </c:pt>
                <c:pt idx="4">
                  <c:v>35.33</c:v>
                </c:pt>
              </c:numCache>
            </c:numRef>
          </c:val>
          <c:smooth val="0"/>
          <c:extLst>
            <c:ext xmlns:c16="http://schemas.microsoft.com/office/drawing/2014/chart" uri="{C3380CC4-5D6E-409C-BE32-E72D297353CC}">
              <c16:uniqueId val="{00000001-1572-41F5-A4A8-C2C3E716DF1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244.18</c:v>
                </c:pt>
                <c:pt idx="3">
                  <c:v>277.94</c:v>
                </c:pt>
                <c:pt idx="4">
                  <c:v>324.74</c:v>
                </c:pt>
              </c:numCache>
            </c:numRef>
          </c:val>
          <c:extLst>
            <c:ext xmlns:c16="http://schemas.microsoft.com/office/drawing/2014/chart" uri="{C3380CC4-5D6E-409C-BE32-E72D297353CC}">
              <c16:uniqueId val="{00000000-0D55-4ABE-AB75-A52FCEDE935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471.3</c:v>
                </c:pt>
                <c:pt idx="3">
                  <c:v>506.68</c:v>
                </c:pt>
                <c:pt idx="4">
                  <c:v>491.45</c:v>
                </c:pt>
              </c:numCache>
            </c:numRef>
          </c:val>
          <c:smooth val="0"/>
          <c:extLst>
            <c:ext xmlns:c16="http://schemas.microsoft.com/office/drawing/2014/chart" uri="{C3380CC4-5D6E-409C-BE32-E72D297353CC}">
              <c16:uniqueId val="{00000001-0D55-4ABE-AB75-A52FCEDE935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58.77</c:v>
                </c:pt>
                <c:pt idx="3">
                  <c:v>58.19</c:v>
                </c:pt>
                <c:pt idx="4">
                  <c:v>57.79</c:v>
                </c:pt>
              </c:numCache>
            </c:numRef>
          </c:val>
          <c:extLst>
            <c:ext xmlns:c16="http://schemas.microsoft.com/office/drawing/2014/chart" uri="{C3380CC4-5D6E-409C-BE32-E72D297353CC}">
              <c16:uniqueId val="{00000000-0132-44AC-BB0F-443FFA66DDA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51.52</c:v>
                </c:pt>
                <c:pt idx="3">
                  <c:v>48.75</c:v>
                </c:pt>
                <c:pt idx="4">
                  <c:v>50.95</c:v>
                </c:pt>
              </c:numCache>
            </c:numRef>
          </c:val>
          <c:smooth val="0"/>
          <c:extLst>
            <c:ext xmlns:c16="http://schemas.microsoft.com/office/drawing/2014/chart" uri="{C3380CC4-5D6E-409C-BE32-E72D297353CC}">
              <c16:uniqueId val="{00000001-0132-44AC-BB0F-443FFA66DDA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79.17</c:v>
                </c:pt>
                <c:pt idx="3">
                  <c:v>79.23</c:v>
                </c:pt>
                <c:pt idx="4">
                  <c:v>79.150000000000006</c:v>
                </c:pt>
              </c:numCache>
            </c:numRef>
          </c:val>
          <c:extLst>
            <c:ext xmlns:c16="http://schemas.microsoft.com/office/drawing/2014/chart" uri="{C3380CC4-5D6E-409C-BE32-E72D297353CC}">
              <c16:uniqueId val="{00000000-0066-4DE1-A256-0EFEBF7E586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61.29</c:v>
                </c:pt>
                <c:pt idx="3">
                  <c:v>60.88</c:v>
                </c:pt>
                <c:pt idx="4">
                  <c:v>61</c:v>
                </c:pt>
              </c:numCache>
            </c:numRef>
          </c:val>
          <c:smooth val="0"/>
          <c:extLst>
            <c:ext xmlns:c16="http://schemas.microsoft.com/office/drawing/2014/chart" uri="{C3380CC4-5D6E-409C-BE32-E72D297353CC}">
              <c16:uniqueId val="{00000001-0066-4DE1-A256-0EFEBF7E586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BH57" sqref="BH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会津若松市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C4</v>
      </c>
      <c r="X8" s="75"/>
      <c r="Y8" s="75"/>
      <c r="Z8" s="75"/>
      <c r="AA8" s="75"/>
      <c r="AB8" s="75"/>
      <c r="AC8" s="75"/>
      <c r="AD8" s="75" t="str">
        <f>データ!$M$6</f>
        <v>非設置</v>
      </c>
      <c r="AE8" s="75"/>
      <c r="AF8" s="75"/>
      <c r="AG8" s="75"/>
      <c r="AH8" s="75"/>
      <c r="AI8" s="75"/>
      <c r="AJ8" s="75"/>
      <c r="AK8" s="2"/>
      <c r="AL8" s="66">
        <f>データ!$R$6</f>
        <v>114200</v>
      </c>
      <c r="AM8" s="66"/>
      <c r="AN8" s="66"/>
      <c r="AO8" s="66"/>
      <c r="AP8" s="66"/>
      <c r="AQ8" s="66"/>
      <c r="AR8" s="66"/>
      <c r="AS8" s="66"/>
      <c r="AT8" s="37">
        <f>データ!$S$6</f>
        <v>382.97</v>
      </c>
      <c r="AU8" s="38"/>
      <c r="AV8" s="38"/>
      <c r="AW8" s="38"/>
      <c r="AX8" s="38"/>
      <c r="AY8" s="38"/>
      <c r="AZ8" s="38"/>
      <c r="BA8" s="38"/>
      <c r="BB8" s="55">
        <f>データ!$T$6</f>
        <v>298.2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62.67</v>
      </c>
      <c r="J10" s="38"/>
      <c r="K10" s="38"/>
      <c r="L10" s="38"/>
      <c r="M10" s="38"/>
      <c r="N10" s="38"/>
      <c r="O10" s="65"/>
      <c r="P10" s="55">
        <f>データ!$P$6</f>
        <v>0.36</v>
      </c>
      <c r="Q10" s="55"/>
      <c r="R10" s="55"/>
      <c r="S10" s="55"/>
      <c r="T10" s="55"/>
      <c r="U10" s="55"/>
      <c r="V10" s="55"/>
      <c r="W10" s="66">
        <f>データ!$Q$6</f>
        <v>1408</v>
      </c>
      <c r="X10" s="66"/>
      <c r="Y10" s="66"/>
      <c r="Z10" s="66"/>
      <c r="AA10" s="66"/>
      <c r="AB10" s="66"/>
      <c r="AC10" s="66"/>
      <c r="AD10" s="2"/>
      <c r="AE10" s="2"/>
      <c r="AF10" s="2"/>
      <c r="AG10" s="2"/>
      <c r="AH10" s="2"/>
      <c r="AI10" s="2"/>
      <c r="AJ10" s="2"/>
      <c r="AK10" s="2"/>
      <c r="AL10" s="66">
        <f>データ!$U$6</f>
        <v>421</v>
      </c>
      <c r="AM10" s="66"/>
      <c r="AN10" s="66"/>
      <c r="AO10" s="66"/>
      <c r="AP10" s="66"/>
      <c r="AQ10" s="66"/>
      <c r="AR10" s="66"/>
      <c r="AS10" s="66"/>
      <c r="AT10" s="37">
        <f>データ!$V$6</f>
        <v>0.28000000000000003</v>
      </c>
      <c r="AU10" s="38"/>
      <c r="AV10" s="38"/>
      <c r="AW10" s="38"/>
      <c r="AX10" s="38"/>
      <c r="AY10" s="38"/>
      <c r="AZ10" s="38"/>
      <c r="BA10" s="38"/>
      <c r="BB10" s="55">
        <f>データ!$W$6</f>
        <v>1503.57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ZRdO6KL0JCBKN+M8AlgH3OI5P+YiVgzOKvgo6hNj2aCKHyeNGjN/0r/ulDlu7dsQKRK/8TrANO7fxGSAVRrhTw==" saltValue="NrHPrXqjW5RrP5qW3MseP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72028</v>
      </c>
      <c r="D6" s="20">
        <f t="shared" si="3"/>
        <v>46</v>
      </c>
      <c r="E6" s="20">
        <f t="shared" si="3"/>
        <v>1</v>
      </c>
      <c r="F6" s="20">
        <f t="shared" si="3"/>
        <v>0</v>
      </c>
      <c r="G6" s="20">
        <f t="shared" si="3"/>
        <v>5</v>
      </c>
      <c r="H6" s="20" t="str">
        <f t="shared" si="3"/>
        <v>福島県　会津若松市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62.67</v>
      </c>
      <c r="P6" s="21">
        <f t="shared" si="3"/>
        <v>0.36</v>
      </c>
      <c r="Q6" s="21">
        <f t="shared" si="3"/>
        <v>1408</v>
      </c>
      <c r="R6" s="21">
        <f t="shared" si="3"/>
        <v>114200</v>
      </c>
      <c r="S6" s="21">
        <f t="shared" si="3"/>
        <v>382.97</v>
      </c>
      <c r="T6" s="21">
        <f t="shared" si="3"/>
        <v>298.2</v>
      </c>
      <c r="U6" s="21">
        <f t="shared" si="3"/>
        <v>421</v>
      </c>
      <c r="V6" s="21">
        <f t="shared" si="3"/>
        <v>0.28000000000000003</v>
      </c>
      <c r="W6" s="21">
        <f t="shared" si="3"/>
        <v>1503.57</v>
      </c>
      <c r="X6" s="22" t="str">
        <f>IF(X7="",NA(),X7)</f>
        <v>-</v>
      </c>
      <c r="Y6" s="22" t="str">
        <f t="shared" ref="Y6:AG6" si="4">IF(Y7="",NA(),Y7)</f>
        <v>-</v>
      </c>
      <c r="Z6" s="22">
        <f t="shared" si="4"/>
        <v>114.8</v>
      </c>
      <c r="AA6" s="22">
        <f t="shared" si="4"/>
        <v>124.51</v>
      </c>
      <c r="AB6" s="22">
        <f t="shared" si="4"/>
        <v>138.63</v>
      </c>
      <c r="AC6" s="22" t="str">
        <f t="shared" si="4"/>
        <v>-</v>
      </c>
      <c r="AD6" s="22" t="str">
        <f t="shared" si="4"/>
        <v>-</v>
      </c>
      <c r="AE6" s="22">
        <f t="shared" si="4"/>
        <v>97.61</v>
      </c>
      <c r="AF6" s="22">
        <f t="shared" si="4"/>
        <v>98.78</v>
      </c>
      <c r="AG6" s="22">
        <f t="shared" si="4"/>
        <v>101.23</v>
      </c>
      <c r="AH6" s="21" t="str">
        <f>IF(AH7="","",IF(AH7="-","【-】","【"&amp;SUBSTITUTE(TEXT(AH7,"#,##0.00"),"-","△")&amp;"】"))</f>
        <v>【104.96】</v>
      </c>
      <c r="AI6" s="22" t="str">
        <f>IF(AI7="",NA(),AI7)</f>
        <v>-</v>
      </c>
      <c r="AJ6" s="22" t="str">
        <f t="shared" ref="AJ6:AR6" si="5">IF(AJ7="",NA(),AJ7)</f>
        <v>-</v>
      </c>
      <c r="AK6" s="22">
        <f t="shared" si="5"/>
        <v>225.55</v>
      </c>
      <c r="AL6" s="22">
        <f t="shared" si="5"/>
        <v>153.07</v>
      </c>
      <c r="AM6" s="22">
        <f t="shared" si="5"/>
        <v>92.53</v>
      </c>
      <c r="AN6" s="22" t="str">
        <f t="shared" si="5"/>
        <v>-</v>
      </c>
      <c r="AO6" s="22" t="str">
        <f t="shared" si="5"/>
        <v>-</v>
      </c>
      <c r="AP6" s="22">
        <f t="shared" si="5"/>
        <v>143.65</v>
      </c>
      <c r="AQ6" s="22">
        <f t="shared" si="5"/>
        <v>155.82</v>
      </c>
      <c r="AR6" s="22">
        <f t="shared" si="5"/>
        <v>155.18</v>
      </c>
      <c r="AS6" s="21" t="str">
        <f>IF(AS7="","",IF(AS7="-","【-】","【"&amp;SUBSTITUTE(TEXT(AS7,"#,##0.00"),"-","△")&amp;"】"))</f>
        <v>【30.67】</v>
      </c>
      <c r="AT6" s="22" t="str">
        <f>IF(AT7="",NA(),AT7)</f>
        <v>-</v>
      </c>
      <c r="AU6" s="22" t="str">
        <f t="shared" ref="AU6:BC6" si="6">IF(AU7="",NA(),AU7)</f>
        <v>-</v>
      </c>
      <c r="AV6" s="22">
        <f t="shared" si="6"/>
        <v>128.25</v>
      </c>
      <c r="AW6" s="22">
        <f t="shared" si="6"/>
        <v>130.69</v>
      </c>
      <c r="AX6" s="22">
        <f t="shared" si="6"/>
        <v>149.62</v>
      </c>
      <c r="AY6" s="22" t="str">
        <f t="shared" si="6"/>
        <v>-</v>
      </c>
      <c r="AZ6" s="22" t="str">
        <f t="shared" si="6"/>
        <v>-</v>
      </c>
      <c r="BA6" s="22">
        <f t="shared" si="6"/>
        <v>94.01</v>
      </c>
      <c r="BB6" s="22">
        <f t="shared" si="6"/>
        <v>111.08</v>
      </c>
      <c r="BC6" s="22">
        <f t="shared" si="6"/>
        <v>118.28</v>
      </c>
      <c r="BD6" s="21" t="str">
        <f>IF(BD7="","",IF(BD7="-","【-】","【"&amp;SUBSTITUTE(TEXT(BD7,"#,##0.00"),"-","△")&amp;"】"))</f>
        <v>【195.24】</v>
      </c>
      <c r="BE6" s="22" t="str">
        <f>IF(BE7="",NA(),BE7)</f>
        <v>-</v>
      </c>
      <c r="BF6" s="22" t="str">
        <f t="shared" ref="BF6:BN6" si="7">IF(BF7="",NA(),BF7)</f>
        <v>-</v>
      </c>
      <c r="BG6" s="22">
        <f t="shared" si="7"/>
        <v>1035.9100000000001</v>
      </c>
      <c r="BH6" s="22">
        <f t="shared" si="7"/>
        <v>1007.22</v>
      </c>
      <c r="BI6" s="22">
        <f t="shared" si="7"/>
        <v>884.3</v>
      </c>
      <c r="BJ6" s="22" t="str">
        <f t="shared" si="7"/>
        <v>-</v>
      </c>
      <c r="BK6" s="22" t="str">
        <f t="shared" si="7"/>
        <v>-</v>
      </c>
      <c r="BL6" s="22">
        <f t="shared" si="7"/>
        <v>1421.84</v>
      </c>
      <c r="BM6" s="22">
        <f t="shared" si="7"/>
        <v>1596.62</v>
      </c>
      <c r="BN6" s="22">
        <f t="shared" si="7"/>
        <v>1456.79</v>
      </c>
      <c r="BO6" s="21" t="str">
        <f>IF(BO7="","",IF(BO7="-","【-】","【"&amp;SUBSTITUTE(TEXT(BO7,"#,##0.00"),"-","△")&amp;"】"))</f>
        <v>【1,090.93】</v>
      </c>
      <c r="BP6" s="22" t="str">
        <f>IF(BP7="",NA(),BP7)</f>
        <v>-</v>
      </c>
      <c r="BQ6" s="22" t="str">
        <f t="shared" ref="BQ6:BY6" si="8">IF(BQ7="",NA(),BQ7)</f>
        <v>-</v>
      </c>
      <c r="BR6" s="22">
        <f t="shared" si="8"/>
        <v>31.7</v>
      </c>
      <c r="BS6" s="22">
        <f t="shared" si="8"/>
        <v>27.75</v>
      </c>
      <c r="BT6" s="22">
        <f t="shared" si="8"/>
        <v>23.94</v>
      </c>
      <c r="BU6" s="22" t="str">
        <f t="shared" si="8"/>
        <v>-</v>
      </c>
      <c r="BV6" s="22" t="str">
        <f t="shared" si="8"/>
        <v>-</v>
      </c>
      <c r="BW6" s="22">
        <f t="shared" si="8"/>
        <v>35.72</v>
      </c>
      <c r="BX6" s="22">
        <f t="shared" si="8"/>
        <v>33.659999999999997</v>
      </c>
      <c r="BY6" s="22">
        <f t="shared" si="8"/>
        <v>35.33</v>
      </c>
      <c r="BZ6" s="21" t="str">
        <f>IF(BZ7="","",IF(BZ7="-","【-】","【"&amp;SUBSTITUTE(TEXT(BZ7,"#,##0.00"),"-","△")&amp;"】"))</f>
        <v>【58.61】</v>
      </c>
      <c r="CA6" s="22" t="str">
        <f>IF(CA7="",NA(),CA7)</f>
        <v>-</v>
      </c>
      <c r="CB6" s="22" t="str">
        <f t="shared" ref="CB6:CJ6" si="9">IF(CB7="",NA(),CB7)</f>
        <v>-</v>
      </c>
      <c r="CC6" s="22">
        <f t="shared" si="9"/>
        <v>244.18</v>
      </c>
      <c r="CD6" s="22">
        <f t="shared" si="9"/>
        <v>277.94</v>
      </c>
      <c r="CE6" s="22">
        <f t="shared" si="9"/>
        <v>324.74</v>
      </c>
      <c r="CF6" s="22" t="str">
        <f t="shared" si="9"/>
        <v>-</v>
      </c>
      <c r="CG6" s="22" t="str">
        <f t="shared" si="9"/>
        <v>-</v>
      </c>
      <c r="CH6" s="22">
        <f t="shared" si="9"/>
        <v>471.3</v>
      </c>
      <c r="CI6" s="22">
        <f t="shared" si="9"/>
        <v>506.68</v>
      </c>
      <c r="CJ6" s="22">
        <f t="shared" si="9"/>
        <v>491.45</v>
      </c>
      <c r="CK6" s="21" t="str">
        <f>IF(CK7="","",IF(CK7="-","【-】","【"&amp;SUBSTITUTE(TEXT(CK7,"#,##0.00"),"-","△")&amp;"】"))</f>
        <v>【274.97】</v>
      </c>
      <c r="CL6" s="22" t="str">
        <f>IF(CL7="",NA(),CL7)</f>
        <v>-</v>
      </c>
      <c r="CM6" s="22" t="str">
        <f t="shared" ref="CM6:CU6" si="10">IF(CM7="",NA(),CM7)</f>
        <v>-</v>
      </c>
      <c r="CN6" s="22">
        <f t="shared" si="10"/>
        <v>58.77</v>
      </c>
      <c r="CO6" s="22">
        <f t="shared" si="10"/>
        <v>58.19</v>
      </c>
      <c r="CP6" s="22">
        <f t="shared" si="10"/>
        <v>57.79</v>
      </c>
      <c r="CQ6" s="22" t="str">
        <f t="shared" si="10"/>
        <v>-</v>
      </c>
      <c r="CR6" s="22" t="str">
        <f t="shared" si="10"/>
        <v>-</v>
      </c>
      <c r="CS6" s="22">
        <f t="shared" si="10"/>
        <v>51.52</v>
      </c>
      <c r="CT6" s="22">
        <f t="shared" si="10"/>
        <v>48.75</v>
      </c>
      <c r="CU6" s="22">
        <f t="shared" si="10"/>
        <v>50.95</v>
      </c>
      <c r="CV6" s="21" t="str">
        <f>IF(CV7="","",IF(CV7="-","【-】","【"&amp;SUBSTITUTE(TEXT(CV7,"#,##0.00"),"-","△")&amp;"】"))</f>
        <v>【52.36】</v>
      </c>
      <c r="CW6" s="22" t="str">
        <f>IF(CW7="",NA(),CW7)</f>
        <v>-</v>
      </c>
      <c r="CX6" s="22" t="str">
        <f t="shared" ref="CX6:DF6" si="11">IF(CX7="",NA(),CX7)</f>
        <v>-</v>
      </c>
      <c r="CY6" s="22">
        <f t="shared" si="11"/>
        <v>79.17</v>
      </c>
      <c r="CZ6" s="22">
        <f t="shared" si="11"/>
        <v>79.23</v>
      </c>
      <c r="DA6" s="22">
        <f t="shared" si="11"/>
        <v>79.150000000000006</v>
      </c>
      <c r="DB6" s="22" t="str">
        <f t="shared" si="11"/>
        <v>-</v>
      </c>
      <c r="DC6" s="22" t="str">
        <f t="shared" si="11"/>
        <v>-</v>
      </c>
      <c r="DD6" s="22">
        <f t="shared" si="11"/>
        <v>61.29</v>
      </c>
      <c r="DE6" s="22">
        <f t="shared" si="11"/>
        <v>60.88</v>
      </c>
      <c r="DF6" s="22">
        <f t="shared" si="11"/>
        <v>61</v>
      </c>
      <c r="DG6" s="21" t="str">
        <f>IF(DG7="","",IF(DG7="-","【-】","【"&amp;SUBSTITUTE(TEXT(DG7,"#,##0.00"),"-","△")&amp;"】"))</f>
        <v>【73.88】</v>
      </c>
      <c r="DH6" s="22" t="str">
        <f>IF(DH7="",NA(),DH7)</f>
        <v>-</v>
      </c>
      <c r="DI6" s="22" t="str">
        <f t="shared" ref="DI6:DQ6" si="12">IF(DI7="",NA(),DI7)</f>
        <v>-</v>
      </c>
      <c r="DJ6" s="22">
        <f t="shared" si="12"/>
        <v>3.33</v>
      </c>
      <c r="DK6" s="22">
        <f t="shared" si="12"/>
        <v>6.49</v>
      </c>
      <c r="DL6" s="22">
        <f t="shared" si="12"/>
        <v>9.89</v>
      </c>
      <c r="DM6" s="22" t="str">
        <f t="shared" si="12"/>
        <v>-</v>
      </c>
      <c r="DN6" s="22" t="str">
        <f t="shared" si="12"/>
        <v>-</v>
      </c>
      <c r="DO6" s="22">
        <f t="shared" si="12"/>
        <v>24.16</v>
      </c>
      <c r="DP6" s="22">
        <f t="shared" si="12"/>
        <v>29.81</v>
      </c>
      <c r="DQ6" s="22">
        <f t="shared" si="12"/>
        <v>30.82</v>
      </c>
      <c r="DR6" s="21" t="str">
        <f>IF(DR7="","",IF(DR7="-","【-】","【"&amp;SUBSTITUTE(TEXT(DR7,"#,##0.00"),"-","△")&amp;"】"))</f>
        <v>【39.30】</v>
      </c>
      <c r="DS6" s="22" t="str">
        <f>IF(DS7="",NA(),DS7)</f>
        <v>-</v>
      </c>
      <c r="DT6" s="22" t="str">
        <f t="shared" ref="DT6:EB6" si="13">IF(DT7="",NA(),DT7)</f>
        <v>-</v>
      </c>
      <c r="DU6" s="22">
        <f t="shared" si="13"/>
        <v>21.29</v>
      </c>
      <c r="DV6" s="22">
        <f t="shared" si="13"/>
        <v>19.190000000000001</v>
      </c>
      <c r="DW6" s="22">
        <f t="shared" si="13"/>
        <v>19.309999999999999</v>
      </c>
      <c r="DX6" s="22" t="str">
        <f t="shared" si="13"/>
        <v>-</v>
      </c>
      <c r="DY6" s="22" t="str">
        <f t="shared" si="13"/>
        <v>-</v>
      </c>
      <c r="DZ6" s="22">
        <f t="shared" si="13"/>
        <v>18.829999999999998</v>
      </c>
      <c r="EA6" s="22">
        <f t="shared" si="13"/>
        <v>18.05</v>
      </c>
      <c r="EB6" s="22">
        <f t="shared" si="13"/>
        <v>14.28</v>
      </c>
      <c r="EC6" s="21" t="str">
        <f>IF(EC7="","",IF(EC7="-","【-】","【"&amp;SUBSTITUTE(TEXT(EC7,"#,##0.00"),"-","△")&amp;"】"))</f>
        <v>【18.76】</v>
      </c>
      <c r="ED6" s="22" t="str">
        <f>IF(ED7="",NA(),ED7)</f>
        <v>-</v>
      </c>
      <c r="EE6" s="22" t="str">
        <f t="shared" ref="EE6:EM6" si="14">IF(EE7="",NA(),EE7)</f>
        <v>-</v>
      </c>
      <c r="EF6" s="22">
        <f t="shared" si="14"/>
        <v>2.5</v>
      </c>
      <c r="EG6" s="21">
        <f t="shared" si="14"/>
        <v>0</v>
      </c>
      <c r="EH6" s="21">
        <f t="shared" si="14"/>
        <v>0</v>
      </c>
      <c r="EI6" s="22" t="str">
        <f t="shared" si="14"/>
        <v>-</v>
      </c>
      <c r="EJ6" s="22" t="str">
        <f t="shared" si="14"/>
        <v>-</v>
      </c>
      <c r="EK6" s="22">
        <f t="shared" si="14"/>
        <v>0.96</v>
      </c>
      <c r="EL6" s="22">
        <f t="shared" si="14"/>
        <v>0.37</v>
      </c>
      <c r="EM6" s="22">
        <f t="shared" si="14"/>
        <v>0.23</v>
      </c>
      <c r="EN6" s="21" t="str">
        <f>IF(EN7="","",IF(EN7="-","【-】","【"&amp;SUBSTITUTE(TEXT(EN7,"#,##0.00"),"-","△")&amp;"】"))</f>
        <v>【0.65】</v>
      </c>
    </row>
    <row r="7" spans="1:144" s="23" customFormat="1" x14ac:dyDescent="0.15">
      <c r="A7" s="15"/>
      <c r="B7" s="24">
        <v>2022</v>
      </c>
      <c r="C7" s="24">
        <v>72028</v>
      </c>
      <c r="D7" s="24">
        <v>46</v>
      </c>
      <c r="E7" s="24">
        <v>1</v>
      </c>
      <c r="F7" s="24">
        <v>0</v>
      </c>
      <c r="G7" s="24">
        <v>5</v>
      </c>
      <c r="H7" s="24" t="s">
        <v>92</v>
      </c>
      <c r="I7" s="24" t="s">
        <v>93</v>
      </c>
      <c r="J7" s="24" t="s">
        <v>94</v>
      </c>
      <c r="K7" s="24" t="s">
        <v>95</v>
      </c>
      <c r="L7" s="24" t="s">
        <v>96</v>
      </c>
      <c r="M7" s="24" t="s">
        <v>97</v>
      </c>
      <c r="N7" s="25" t="s">
        <v>98</v>
      </c>
      <c r="O7" s="25">
        <v>62.67</v>
      </c>
      <c r="P7" s="25">
        <v>0.36</v>
      </c>
      <c r="Q7" s="25">
        <v>1408</v>
      </c>
      <c r="R7" s="25">
        <v>114200</v>
      </c>
      <c r="S7" s="25">
        <v>382.97</v>
      </c>
      <c r="T7" s="25">
        <v>298.2</v>
      </c>
      <c r="U7" s="25">
        <v>421</v>
      </c>
      <c r="V7" s="25">
        <v>0.28000000000000003</v>
      </c>
      <c r="W7" s="25">
        <v>1503.57</v>
      </c>
      <c r="X7" s="25" t="s">
        <v>98</v>
      </c>
      <c r="Y7" s="25" t="s">
        <v>98</v>
      </c>
      <c r="Z7" s="25">
        <v>114.8</v>
      </c>
      <c r="AA7" s="25">
        <v>124.51</v>
      </c>
      <c r="AB7" s="25">
        <v>138.63</v>
      </c>
      <c r="AC7" s="25" t="s">
        <v>98</v>
      </c>
      <c r="AD7" s="25" t="s">
        <v>98</v>
      </c>
      <c r="AE7" s="25">
        <v>97.61</v>
      </c>
      <c r="AF7" s="25">
        <v>98.78</v>
      </c>
      <c r="AG7" s="25">
        <v>101.23</v>
      </c>
      <c r="AH7" s="25">
        <v>104.96</v>
      </c>
      <c r="AI7" s="25" t="s">
        <v>98</v>
      </c>
      <c r="AJ7" s="25" t="s">
        <v>98</v>
      </c>
      <c r="AK7" s="25">
        <v>225.55</v>
      </c>
      <c r="AL7" s="25">
        <v>153.07</v>
      </c>
      <c r="AM7" s="25">
        <v>92.53</v>
      </c>
      <c r="AN7" s="25" t="s">
        <v>98</v>
      </c>
      <c r="AO7" s="25" t="s">
        <v>98</v>
      </c>
      <c r="AP7" s="25">
        <v>143.65</v>
      </c>
      <c r="AQ7" s="25">
        <v>155.82</v>
      </c>
      <c r="AR7" s="25">
        <v>155.18</v>
      </c>
      <c r="AS7" s="25">
        <v>30.67</v>
      </c>
      <c r="AT7" s="25" t="s">
        <v>98</v>
      </c>
      <c r="AU7" s="25" t="s">
        <v>98</v>
      </c>
      <c r="AV7" s="25">
        <v>128.25</v>
      </c>
      <c r="AW7" s="25">
        <v>130.69</v>
      </c>
      <c r="AX7" s="25">
        <v>149.62</v>
      </c>
      <c r="AY7" s="25" t="s">
        <v>98</v>
      </c>
      <c r="AZ7" s="25" t="s">
        <v>98</v>
      </c>
      <c r="BA7" s="25">
        <v>94.01</v>
      </c>
      <c r="BB7" s="25">
        <v>111.08</v>
      </c>
      <c r="BC7" s="25">
        <v>118.28</v>
      </c>
      <c r="BD7" s="25">
        <v>195.24</v>
      </c>
      <c r="BE7" s="25" t="s">
        <v>98</v>
      </c>
      <c r="BF7" s="25" t="s">
        <v>98</v>
      </c>
      <c r="BG7" s="25">
        <v>1035.9100000000001</v>
      </c>
      <c r="BH7" s="25">
        <v>1007.22</v>
      </c>
      <c r="BI7" s="25">
        <v>884.3</v>
      </c>
      <c r="BJ7" s="25" t="s">
        <v>98</v>
      </c>
      <c r="BK7" s="25" t="s">
        <v>98</v>
      </c>
      <c r="BL7" s="25">
        <v>1421.84</v>
      </c>
      <c r="BM7" s="25">
        <v>1596.62</v>
      </c>
      <c r="BN7" s="25">
        <v>1456.79</v>
      </c>
      <c r="BO7" s="25">
        <v>1090.93</v>
      </c>
      <c r="BP7" s="25" t="s">
        <v>98</v>
      </c>
      <c r="BQ7" s="25" t="s">
        <v>98</v>
      </c>
      <c r="BR7" s="25">
        <v>31.7</v>
      </c>
      <c r="BS7" s="25">
        <v>27.75</v>
      </c>
      <c r="BT7" s="25">
        <v>23.94</v>
      </c>
      <c r="BU7" s="25" t="s">
        <v>98</v>
      </c>
      <c r="BV7" s="25" t="s">
        <v>98</v>
      </c>
      <c r="BW7" s="25">
        <v>35.72</v>
      </c>
      <c r="BX7" s="25">
        <v>33.659999999999997</v>
      </c>
      <c r="BY7" s="25">
        <v>35.33</v>
      </c>
      <c r="BZ7" s="25">
        <v>58.61</v>
      </c>
      <c r="CA7" s="25" t="s">
        <v>98</v>
      </c>
      <c r="CB7" s="25" t="s">
        <v>98</v>
      </c>
      <c r="CC7" s="25">
        <v>244.18</v>
      </c>
      <c r="CD7" s="25">
        <v>277.94</v>
      </c>
      <c r="CE7" s="25">
        <v>324.74</v>
      </c>
      <c r="CF7" s="25" t="s">
        <v>98</v>
      </c>
      <c r="CG7" s="25" t="s">
        <v>98</v>
      </c>
      <c r="CH7" s="25">
        <v>471.3</v>
      </c>
      <c r="CI7" s="25">
        <v>506.68</v>
      </c>
      <c r="CJ7" s="25">
        <v>491.45</v>
      </c>
      <c r="CK7" s="25">
        <v>274.97000000000003</v>
      </c>
      <c r="CL7" s="25" t="s">
        <v>98</v>
      </c>
      <c r="CM7" s="25" t="s">
        <v>98</v>
      </c>
      <c r="CN7" s="25">
        <v>58.77</v>
      </c>
      <c r="CO7" s="25">
        <v>58.19</v>
      </c>
      <c r="CP7" s="25">
        <v>57.79</v>
      </c>
      <c r="CQ7" s="25" t="s">
        <v>98</v>
      </c>
      <c r="CR7" s="25" t="s">
        <v>98</v>
      </c>
      <c r="CS7" s="25">
        <v>51.52</v>
      </c>
      <c r="CT7" s="25">
        <v>48.75</v>
      </c>
      <c r="CU7" s="25">
        <v>50.95</v>
      </c>
      <c r="CV7" s="25">
        <v>52.36</v>
      </c>
      <c r="CW7" s="25" t="s">
        <v>98</v>
      </c>
      <c r="CX7" s="25" t="s">
        <v>98</v>
      </c>
      <c r="CY7" s="25">
        <v>79.17</v>
      </c>
      <c r="CZ7" s="25">
        <v>79.23</v>
      </c>
      <c r="DA7" s="25">
        <v>79.150000000000006</v>
      </c>
      <c r="DB7" s="25" t="s">
        <v>98</v>
      </c>
      <c r="DC7" s="25" t="s">
        <v>98</v>
      </c>
      <c r="DD7" s="25">
        <v>61.29</v>
      </c>
      <c r="DE7" s="25">
        <v>60.88</v>
      </c>
      <c r="DF7" s="25">
        <v>61</v>
      </c>
      <c r="DG7" s="25">
        <v>73.88</v>
      </c>
      <c r="DH7" s="25" t="s">
        <v>98</v>
      </c>
      <c r="DI7" s="25" t="s">
        <v>98</v>
      </c>
      <c r="DJ7" s="25">
        <v>3.33</v>
      </c>
      <c r="DK7" s="25">
        <v>6.49</v>
      </c>
      <c r="DL7" s="25">
        <v>9.89</v>
      </c>
      <c r="DM7" s="25" t="s">
        <v>98</v>
      </c>
      <c r="DN7" s="25" t="s">
        <v>98</v>
      </c>
      <c r="DO7" s="25">
        <v>24.16</v>
      </c>
      <c r="DP7" s="25">
        <v>29.81</v>
      </c>
      <c r="DQ7" s="25">
        <v>30.82</v>
      </c>
      <c r="DR7" s="25">
        <v>39.299999999999997</v>
      </c>
      <c r="DS7" s="25" t="s">
        <v>98</v>
      </c>
      <c r="DT7" s="25" t="s">
        <v>98</v>
      </c>
      <c r="DU7" s="25">
        <v>21.29</v>
      </c>
      <c r="DV7" s="25">
        <v>19.190000000000001</v>
      </c>
      <c r="DW7" s="25">
        <v>19.309999999999999</v>
      </c>
      <c r="DX7" s="25" t="s">
        <v>98</v>
      </c>
      <c r="DY7" s="25" t="s">
        <v>98</v>
      </c>
      <c r="DZ7" s="25">
        <v>18.829999999999998</v>
      </c>
      <c r="EA7" s="25">
        <v>18.05</v>
      </c>
      <c r="EB7" s="25">
        <v>14.28</v>
      </c>
      <c r="EC7" s="25">
        <v>18.760000000000002</v>
      </c>
      <c r="ED7" s="25" t="s">
        <v>98</v>
      </c>
      <c r="EE7" s="25" t="s">
        <v>98</v>
      </c>
      <c r="EF7" s="25">
        <v>2.5</v>
      </c>
      <c r="EG7" s="25">
        <v>0</v>
      </c>
      <c r="EH7" s="25">
        <v>0</v>
      </c>
      <c r="EI7" s="25" t="s">
        <v>98</v>
      </c>
      <c r="EJ7" s="25" t="s">
        <v>98</v>
      </c>
      <c r="EK7" s="25">
        <v>0.96</v>
      </c>
      <c r="EL7" s="25">
        <v>0.37</v>
      </c>
      <c r="EM7" s="25">
        <v>0.23</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長澤 奈緒</cp:lastModifiedBy>
  <cp:lastPrinted>2024-01-26T01:59:36Z</cp:lastPrinted>
  <dcterms:created xsi:type="dcterms:W3CDTF">2023-12-05T00:49:26Z</dcterms:created>
  <dcterms:modified xsi:type="dcterms:W3CDTF">2024-01-26T02:02:47Z</dcterms:modified>
  <cp:category/>
</cp:coreProperties>
</file>