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C:\Users\0447\Downloads\"/>
    </mc:Choice>
  </mc:AlternateContent>
  <xr:revisionPtr revIDLastSave="0" documentId="8_{431F175F-94AA-4399-8EFE-8F3D6FA577AA}" xr6:coauthVersionLast="36" xr6:coauthVersionMax="36" xr10:uidLastSave="{00000000-0000-0000-0000-000000000000}"/>
  <workbookProtection workbookAlgorithmName="SHA-512" workbookHashValue="ajacxSmEasd7ztJ3BxW7pigpRcVxyLeYV+bE+rmull2DEuXONp9i9O2lcqzUs/OMmFRAoWUZtyiY9dPThGy4ww==" workbookSaltValue="5Z3l6RUjxXeAsP3WXDSkww==" workbookSpinCount="100000" lockStructure="1"/>
  <bookViews>
    <workbookView xWindow="0" yWindow="0" windowWidth="28800" windowHeight="1222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10" i="4"/>
  <c r="BB8" i="4"/>
  <c r="AT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<sst xmlns="http://schemas.openxmlformats.org/spreadsheetml/2006/main" count="228" uniqueCount="113">
  <si>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</si>
  <si>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</si>
  <si>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</si>
  <si>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</si>
  <si>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</si>
  <si>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</si>
  <si>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</si>
  <si>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</si>
  <si>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</si>
  <si>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</si>
  <si>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</si>
  <si>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</si>
  <si>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</si>
  <si>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</si>
  <si>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</si>
  <si>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</si>
  <si>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</si>
  <si>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</si>
  <si>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</si>
  <si>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</si>
  <si>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</si>
  <si>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</si>
  <si>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</si>
  <si>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</si>
  <si>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</si>
  <si>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</si>
  <si>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</si>
  <si>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</si>
  <si>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</si>
  <si>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</si>
  <si>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</si>
  <si>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</si>
  <si>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</si>
  <si>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</si>
  <si>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</si>
  <si>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</si>
  <si>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</si>
  <si>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</si>
  <si>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</si>
  <si>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</si>
  <si>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</si>
  <si>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</si>
  <si>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</si>
  <si>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</si>
  <si>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</si>
  <si>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</si>
  <si>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</si>
  <si>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</si>
  <si>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</si>
  <si>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</si>
  <si>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</si>
  <si>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</si>
  <si>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</si>
  <si>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</si>
  <si>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</si>
  <si>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</si>
  <si>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</si>
  <si>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</si>
  <si>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</si>
  <si>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</si>
  <si>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</si>
  <si>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</si>
  <si>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</si>
  <si>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</si>
  <si>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</si>
  <si>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</si>
  <si>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</si>
  <si>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</si>
  <si>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</si>
  <si>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</si>
  <si>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</si>
  <si>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</si>
  <si>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</si>
  <si>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</si>
  <si>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</si>
  <si>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</si>
  <si>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</si>
  <si>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</si>
  <si>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</si>
  <si>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</si>
  <si>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</si>
  <si>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</si>
  <si>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</si>
  <si>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</si>
  <si>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</si>
  <si>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</si>
  <si>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</si>
  <si>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</si>
  <si>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</si>
  <si>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</si>
  <si>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</si>
  <si>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</si>
  <si>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</si>
  <si>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</si>
  <si>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</si>
  <si>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</si>
  <si>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</si>
  <si>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</si>
  <si>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</si>
  <si>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</si>
  <si>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</si>
  <si>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</si>
  <si>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</si>
  <si>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</si>
  <si>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</si>
  <si>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</si>
  <si>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</si>
  <si>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</si>
  <si>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</si>
  <si>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</si>
  <si>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状況は、令和４年度は、新型コロナ感染症が第７波、８波と、これまでにない拡大状況にあったが、経済活動との両立により、水道料金収入においては、飲食店や宿泊施設などのサービス業で増加した。
　一方、人口減少の影響と併せて家庭水量が減少となり、全体として減収となった。
　維持管理に要する支出においては、エネルギー価格の高騰や資材高騰の影響を受けながらも、施設の延命化や、本格的な維持管理の時代に対応した費用の平準化など、適正な事務執行に努め、予算額を上回る純利益を確保した。
　資産の状況は、基幹管路の更新事業に取り組み、耐震化及び災害対策の強化に取り組んだ。
　今後は、将来の老朽管更新事業に備え、現在の経営状況を維持しつつ、適正な企業債の活用が求められる。</t>
    <rPh sb="240" eb="242">
      <t>シサン</t>
    </rPh>
    <rPh sb="243" eb="245">
      <t>ジョウキョウ</t>
    </rPh>
    <rPh sb="247" eb="251">
      <t>キカンカンロ</t>
    </rPh>
    <rPh sb="252" eb="256">
      <t>コウシンジギョウ</t>
    </rPh>
    <rPh sb="257" eb="258">
      <t>ト</t>
    </rPh>
    <rPh sb="259" eb="260">
      <t>ク</t>
    </rPh>
    <rPh sb="262" eb="265">
      <t>タイシンカ</t>
    </rPh>
    <rPh sb="265" eb="266">
      <t>オヨ</t>
    </rPh>
    <rPh sb="267" eb="271">
      <t>サイガイタイサク</t>
    </rPh>
    <rPh sb="272" eb="274">
      <t>キョウカ</t>
    </rPh>
    <rPh sb="275" eb="276">
      <t>ト</t>
    </rPh>
    <rPh sb="277" eb="278">
      <t>ク</t>
    </rPh>
    <rPh sb="283" eb="285">
      <t>コンゴ</t>
    </rPh>
    <rPh sb="287" eb="289">
      <t>ショウライ</t>
    </rPh>
    <rPh sb="290" eb="297">
      <t>ロウキュウカンコウシンジギョウ</t>
    </rPh>
    <rPh sb="298" eb="299">
      <t>ソナ</t>
    </rPh>
    <rPh sb="301" eb="303">
      <t>ゲンザイ</t>
    </rPh>
    <rPh sb="304" eb="308">
      <t>ケイエイジョウキョウ</t>
    </rPh>
    <rPh sb="309" eb="311">
      <t>イジ</t>
    </rPh>
    <rPh sb="315" eb="317">
      <t>テキセイ</t>
    </rPh>
    <rPh sb="318" eb="321">
      <t>キギョウサイ</t>
    </rPh>
    <rPh sb="322" eb="324">
      <t>カツヨウ</t>
    </rPh>
    <rPh sb="325" eb="326">
      <t>モト</t>
    </rPh>
    <phoneticPr fontId="4"/>
  </si>
  <si>
    <r>
      <t>　①有形固定資産減価償却率は、前年度比0.95ポイント増の57.89％、法定耐用年数を経過した管路延長の割合を示す②管路経年化率は、前年度比 1.38ポイント増の20.28％と施設の老朽化が進行している。
　費用の低減及び平準化を図ることを目的にアセットマネジメントに基づく更新計画や維持管理計画により、既存施設の延命化に取り組んでいる結果である。
　</t>
    </r>
    <r>
      <rPr>
        <sz val="10"/>
        <rFont val="ＭＳ ゴシック"/>
        <family val="3"/>
        <charset val="128"/>
      </rPr>
      <t>③管路更新率は、前年度比 0.03 ポイント減の 0.47％に留まっている。</t>
    </r>
    <r>
      <rPr>
        <sz val="10"/>
        <color theme="1"/>
        <rFont val="ＭＳ ゴシック"/>
        <family val="3"/>
        <charset val="128"/>
      </rPr>
      <t xml:space="preserve">
　推進工事や水管橋等の多額な費用を要する管路の更新を優先して実施しているためであり、将来の更新需要に備え、現在の経営状況を維持しつつ、引き続き計画的な更新を行う。</t>
    </r>
    <phoneticPr fontId="4"/>
  </si>
  <si>
    <r>
      <t xml:space="preserve">【健全性】
</t>
    </r>
    <r>
      <rPr>
        <sz val="10"/>
        <color rgb="FFFF0000"/>
        <rFont val="ＭＳ ゴシック"/>
        <family val="3"/>
        <charset val="128"/>
      </rPr>
      <t>　</t>
    </r>
    <r>
      <rPr>
        <sz val="10"/>
        <rFont val="ＭＳ ゴシック"/>
        <family val="3"/>
        <charset val="128"/>
      </rPr>
      <t>①経常収支比率は、有収水量及び給水収益が減少し、営業費用の増加等により前年度比1.57ポイント減の110.77％となったが、健全経営の水準とされる100％を上回った。
　③流動比率は、事業の繰越に伴い、現金預金が増加し、前年度比26.28ポイント増の271.78％となった。他団体平均とほぼ同率となっている。
　④企業債残高対給水収益比率は、拡張期に借り入れした企業債の償還が進み、前年度比2.9ポイント減の167.77％となった。他団体平均を大きく下回っており、一定の健全性が確保されている。
　⑤料金回収率は、前年度比1.72ポイント減の104.7％となったが、費用を給水収益で賄えていることを示す100％を上回った。
　⑥給水原価は、営業費用の増加等により前年度比4.9円増の227.95円となった。
　配水量のほぼ全量をダムを水源とする企業団から受水しているため、受水費の費用に占める割合が大きく、他団体と比較して高くなっている。
【効率性】
　⑧有収率は、無収水量である事業用水量及び漏水量等の増加により、前年度比0.21ポイント減の89.52％となった。
　漏水の早期発見・修繕、金属製給水管の取替等により、有収率向上対策に取り組む必要がある。</t>
    </r>
    <rPh sb="118" eb="121">
      <t>ゼンネンド</t>
    </rPh>
    <rPh sb="121" eb="122">
      <t>ヒ</t>
    </rPh>
    <rPh sb="131" eb="132">
      <t>ゾウ</t>
    </rPh>
    <rPh sb="145" eb="150">
      <t>タダンタイヘイキン</t>
    </rPh>
    <rPh sb="153" eb="155">
      <t>ドウリツ</t>
    </rPh>
    <rPh sb="162" eb="164">
      <t>コウトウ</t>
    </rPh>
    <rPh sb="165" eb="169">
      <t>シザイコウトウ</t>
    </rPh>
    <rPh sb="172" eb="174">
      <t>ヒヨウ</t>
    </rPh>
    <rPh sb="174" eb="176">
      <t>ゾウカ</t>
    </rPh>
    <rPh sb="177" eb="179">
      <t>エイキョウ</t>
    </rPh>
    <rPh sb="181" eb="183">
      <t>ゲンショウ</t>
    </rPh>
    <rPh sb="184" eb="185">
      <t>テン</t>
    </rPh>
    <rPh sb="193" eb="195">
      <t>タンキ</t>
    </rPh>
    <rPh sb="197" eb="198">
      <t>スス</t>
    </rPh>
    <rPh sb="200" eb="204">
      <t>ゼンネンドヒ</t>
    </rPh>
    <rPh sb="211" eb="212">
      <t>ゲン</t>
    </rPh>
    <rPh sb="221" eb="222">
      <t>シメ</t>
    </rPh>
    <rPh sb="225" eb="227">
      <t>ジギョウ</t>
    </rPh>
    <rPh sb="228" eb="230">
      <t>クリコシ</t>
    </rPh>
    <rPh sb="231" eb="232">
      <t>オオ</t>
    </rPh>
    <rPh sb="234" eb="235">
      <t>トモナ</t>
    </rPh>
    <rPh sb="237" eb="239">
      <t>ゲンキン</t>
    </rPh>
    <rPh sb="239" eb="241">
      <t>ヨキン</t>
    </rPh>
    <rPh sb="242" eb="244">
      <t>ゾウカ</t>
    </rPh>
    <rPh sb="250" eb="252">
      <t>ネンド</t>
    </rPh>
    <rPh sb="443" eb="447">
      <t>エイギョウヒヨウ</t>
    </rPh>
    <rPh sb="448" eb="451">
      <t>ゾウカトウ</t>
    </rPh>
    <rPh sb="454" eb="458">
      <t>ゼンネンドヒ</t>
    </rPh>
    <rPh sb="461" eb="462">
      <t>エン</t>
    </rPh>
    <rPh sb="462" eb="463">
      <t>ゾウ</t>
    </rPh>
    <rPh sb="470" eb="471">
      <t>エン</t>
    </rPh>
    <rPh sb="479" eb="480">
      <t>ヒ</t>
    </rPh>
    <rPh sb="481" eb="482">
      <t>ツヅ</t>
    </rPh>
    <rPh sb="490" eb="492">
      <t>ショウカン</t>
    </rPh>
    <rPh sb="509" eb="512">
      <t>ジュスイヒ</t>
    </rPh>
    <rPh sb="519" eb="521">
      <t>ワリアイコウリツセイオヨロウスイリョウトウゼンネンドヒゲンロウスイキギョウダンヒヨウシジュスイヒオオヒツヨウヒツヨウススジギョウヨウスイリョウゾウカゲンショウ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</si>
</sst>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0.55000000000000004</c:v>
                </c:pt>
                <c:pt idx="2">
                  <c:v>0.52</c:v>
                </c:pt>
                <c:pt idx="3">
                  <c:v>0.5</c:v>
                </c:pt>
                <c:pt idx="4">
                  <c:v>0.47</c:v>
                </c:pt>
              </c:numCache>
            </c:numRef>
          </c:val>
          <c:extLst>
            <c:ext xmlns:c16="http://schemas.microsoft.com/office/drawing/2014/chart" uri="{C3380CC4-5D6E-409C-BE32-E72D297353CC}">
              <c16:uniqueId val="{00000000-8A36-4F30-9056-FDF61F1A17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8A36-4F30-9056-FDF61F1A17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73.69</c:v>
                </c:pt>
                <c:pt idx="1">
                  <c:v>72.489999999999995</c:v>
                </c:pt>
                <c:pt idx="2">
                  <c:v>73.739999999999995</c:v>
                </c:pt>
                <c:pt idx="3">
                  <c:v>73.23</c:v>
                </c:pt>
                <c:pt idx="4">
                  <c:v>72.739999999999995</c:v>
                </c:pt>
              </c:numCache>
            </c:numRef>
          </c:val>
          <c:extLst>
            <c:ext xmlns:c16="http://schemas.microsoft.com/office/drawing/2014/chart" uri="{C3380CC4-5D6E-409C-BE32-E72D297353CC}">
              <c16:uniqueId val="{00000000-D783-4EA5-8936-45B5744048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D783-4EA5-8936-45B5744048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90.31</c:v>
                </c:pt>
                <c:pt idx="1">
                  <c:v>89.95</c:v>
                </c:pt>
                <c:pt idx="2">
                  <c:v>90.25</c:v>
                </c:pt>
                <c:pt idx="3">
                  <c:v>89.73</c:v>
                </c:pt>
                <c:pt idx="4">
                  <c:v>89.52</c:v>
                </c:pt>
              </c:numCache>
            </c:numRef>
          </c:val>
          <c:extLst>
            <c:ext xmlns:c16="http://schemas.microsoft.com/office/drawing/2014/chart" uri="{C3380CC4-5D6E-409C-BE32-E72D297353CC}">
              <c16:uniqueId val="{00000000-D8E0-425C-A917-0CBFDE614D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D8E0-425C-A917-0CBFDE614D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110.27</c:v>
                </c:pt>
                <c:pt idx="1">
                  <c:v>113.94</c:v>
                </c:pt>
                <c:pt idx="2">
                  <c:v>109.54</c:v>
                </c:pt>
                <c:pt idx="3">
                  <c:v>112.34</c:v>
                </c:pt>
                <c:pt idx="4">
                  <c:v>110.77</c:v>
                </c:pt>
              </c:numCache>
            </c:numRef>
          </c:val>
          <c:extLst>
            <c:ext xmlns:c16="http://schemas.microsoft.com/office/drawing/2014/chart" uri="{C3380CC4-5D6E-409C-BE32-E72D297353CC}">
              <c16:uniqueId val="{00000000-A4AF-41C0-B03B-E6DE259357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A4AF-41C0-B03B-E6DE259357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55.14</c:v>
                </c:pt>
                <c:pt idx="1">
                  <c:v>55.66</c:v>
                </c:pt>
                <c:pt idx="2">
                  <c:v>56.26</c:v>
                </c:pt>
                <c:pt idx="3">
                  <c:v>56.94</c:v>
                </c:pt>
                <c:pt idx="4">
                  <c:v>57.89</c:v>
                </c:pt>
              </c:numCache>
            </c:numRef>
          </c:val>
          <c:extLst>
            <c:ext xmlns:c16="http://schemas.microsoft.com/office/drawing/2014/chart" uri="{C3380CC4-5D6E-409C-BE32-E72D297353CC}">
              <c16:uniqueId val="{00000000-C8EC-482C-B003-689B64882A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C8EC-482C-B003-689B64882A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23.87</c:v>
                </c:pt>
                <c:pt idx="1">
                  <c:v>15.6</c:v>
                </c:pt>
                <c:pt idx="2">
                  <c:v>17.399999999999999</c:v>
                </c:pt>
                <c:pt idx="3">
                  <c:v>18.899999999999999</c:v>
                </c:pt>
                <c:pt idx="4">
                  <c:v>20.28</c:v>
                </c:pt>
              </c:numCache>
            </c:numRef>
          </c:val>
          <c:extLst>
            <c:ext xmlns:c16="http://schemas.microsoft.com/office/drawing/2014/chart" uri="{C3380CC4-5D6E-409C-BE32-E72D297353CC}">
              <c16:uniqueId val="{00000000-4642-4A4B-B2C7-24542A526F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4642-4A4B-B2C7-24542A526F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E-4D8D-B907-CF0FD99072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287E-4D8D-B907-CF0FD99072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217.4</c:v>
                </c:pt>
                <c:pt idx="1">
                  <c:v>220.18</c:v>
                </c:pt>
                <c:pt idx="2">
                  <c:v>217.31</c:v>
                </c:pt>
                <c:pt idx="3">
                  <c:v>245.5</c:v>
                </c:pt>
                <c:pt idx="4">
                  <c:v>271.77999999999997</c:v>
                </c:pt>
              </c:numCache>
            </c:numRef>
          </c:val>
          <c:extLst>
            <c:ext xmlns:c16="http://schemas.microsoft.com/office/drawing/2014/chart" uri="{C3380CC4-5D6E-409C-BE32-E72D297353CC}">
              <c16:uniqueId val="{00000000-A15D-4EAC-B810-08D5BED1DD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A15D-4EAC-B810-08D5BED1DD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190.37</c:v>
                </c:pt>
                <c:pt idx="1">
                  <c:v>182.34</c:v>
                </c:pt>
                <c:pt idx="2">
                  <c:v>176.56</c:v>
                </c:pt>
                <c:pt idx="3">
                  <c:v>170.67</c:v>
                </c:pt>
                <c:pt idx="4">
                  <c:v>167.77</c:v>
                </c:pt>
              </c:numCache>
            </c:numRef>
          </c:val>
          <c:extLst>
            <c:ext xmlns:c16="http://schemas.microsoft.com/office/drawing/2014/chart" uri="{C3380CC4-5D6E-409C-BE32-E72D297353CC}">
              <c16:uniqueId val="{00000000-1DB9-40AD-9434-4553D7FE8B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1DB9-40AD-9434-4553D7FE8B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104.2</c:v>
                </c:pt>
                <c:pt idx="1">
                  <c:v>107.7</c:v>
                </c:pt>
                <c:pt idx="2">
                  <c:v>104.01</c:v>
                </c:pt>
                <c:pt idx="3">
                  <c:v>106.42</c:v>
                </c:pt>
                <c:pt idx="4">
                  <c:v>104.7</c:v>
                </c:pt>
              </c:numCache>
            </c:numRef>
          </c:val>
          <c:extLst>
            <c:ext xmlns:c16="http://schemas.microsoft.com/office/drawing/2014/chart" uri="{C3380CC4-5D6E-409C-BE32-E72D297353CC}">
              <c16:uniqueId val="{00000000-F399-4E65-BF78-C1E02D476A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F399-4E65-BF78-C1E02D476A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226.39</c:v>
                </c:pt>
                <c:pt idx="1">
                  <c:v>220.84</c:v>
                </c:pt>
                <c:pt idx="2">
                  <c:v>226.5</c:v>
                </c:pt>
                <c:pt idx="3">
                  <c:v>223.05</c:v>
                </c:pt>
                <c:pt idx="4">
                  <c:v>227.95</c:v>
                </c:pt>
              </c:numCache>
            </c:numRef>
          </c:val>
          <c:extLst>
            <c:ext xmlns:c16="http://schemas.microsoft.com/office/drawing/2014/chart" uri="{C3380CC4-5D6E-409C-BE32-E72D297353CC}">
              <c16:uniqueId val="{00000000-67E3-42F3-A84A-6833E473DF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67E3-42F3-A84A-6833E473DF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福島市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270744</v>
      </c>
      <c r="AM8" s="45"/>
      <c r="AN8" s="45"/>
      <c r="AO8" s="45"/>
      <c r="AP8" s="45"/>
      <c r="AQ8" s="45"/>
      <c r="AR8" s="45"/>
      <c r="AS8" s="45"/>
      <c r="AT8" s="46">
        <f>データ!$S$6</f>
        <v>767.72</v>
      </c>
      <c r="AU8" s="47"/>
      <c r="AV8" s="47"/>
      <c r="AW8" s="47"/>
      <c r="AX8" s="47"/>
      <c r="AY8" s="47"/>
      <c r="AZ8" s="47"/>
      <c r="BA8" s="47"/>
      <c r="BB8" s="48">
        <f>データ!$T$6</f>
        <v>352.66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72.650000000000006</v>
      </c>
      <c r="J10" s="47"/>
      <c r="K10" s="47"/>
      <c r="L10" s="47"/>
      <c r="M10" s="47"/>
      <c r="N10" s="47"/>
      <c r="O10" s="81"/>
      <c r="P10" s="48">
        <f>データ!$P$6</f>
        <v>97.9</v>
      </c>
      <c r="Q10" s="48"/>
      <c r="R10" s="48"/>
      <c r="S10" s="48"/>
      <c r="T10" s="48"/>
      <c r="U10" s="48"/>
      <c r="V10" s="48"/>
      <c r="W10" s="45">
        <f>データ!$Q$6</f>
        <v>3718</v>
      </c>
      <c r="X10" s="45"/>
      <c r="Y10" s="45"/>
      <c r="Z10" s="45"/>
      <c r="AA10" s="45"/>
      <c r="AB10" s="45"/>
      <c r="AC10" s="45"/>
      <c r="AD10" s="2"/>
      <c r="AE10" s="2"/>
      <c r="AF10" s="2"/>
      <c r="AG10" s="2"/>
      <c r="AH10" s="2"/>
      <c r="AI10" s="2"/>
      <c r="AJ10" s="2"/>
      <c r="AK10" s="2"/>
      <c r="AL10" s="45">
        <f>データ!$U$6</f>
        <v>269690</v>
      </c>
      <c r="AM10" s="45"/>
      <c r="AN10" s="45"/>
      <c r="AO10" s="45"/>
      <c r="AP10" s="45"/>
      <c r="AQ10" s="45"/>
      <c r="AR10" s="45"/>
      <c r="AS10" s="45"/>
      <c r="AT10" s="46">
        <f>データ!$V$6</f>
        <v>273.39999999999998</v>
      </c>
      <c r="AU10" s="47"/>
      <c r="AV10" s="47"/>
      <c r="AW10" s="47"/>
      <c r="AX10" s="47"/>
      <c r="AY10" s="47"/>
      <c r="AZ10" s="47"/>
      <c r="BA10" s="47"/>
      <c r="BB10" s="48">
        <f>データ!$W$6</f>
        <v>986.43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SXOHuiKlnYG3+rBTJ4FNf2iw+z2kttLyfl/4PiWZ5CT1SPbqjJ7VrrfrlTE7Mwk2PtvUVX5w0ueIsxHASfYnQ==" saltValue="7fuGoQyQIJuaveD4cBCA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72010</v>
      </c>
      <c r="D6" s="20">
        <f t="shared" si="3"/>
        <v>46</v>
      </c>
      <c r="E6" s="20">
        <f t="shared" si="3"/>
        <v>1</v>
      </c>
      <c r="F6" s="20">
        <f t="shared" si="3"/>
        <v>0</v>
      </c>
      <c r="G6" s="20">
        <f t="shared" si="3"/>
        <v>1</v>
      </c>
      <c r="H6" s="20" t="str">
        <f t="shared" si="3"/>
        <v>福島県　福島市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72.650000000000006</v>
      </c>
      <c r="P6" s="21">
        <f t="shared" si="3"/>
        <v>97.9</v>
      </c>
      <c r="Q6" s="21">
        <f t="shared" si="3"/>
        <v>3718</v>
      </c>
      <c r="R6" s="21">
        <f t="shared" si="3"/>
        <v>270744</v>
      </c>
      <c r="S6" s="21">
        <f t="shared" si="3"/>
        <v>767.72</v>
      </c>
      <c r="T6" s="21">
        <f t="shared" si="3"/>
        <v>352.66</v>
      </c>
      <c r="U6" s="21">
        <f t="shared" si="3"/>
        <v>269690</v>
      </c>
      <c r="V6" s="21">
        <f t="shared" si="3"/>
        <v>273.39999999999998</v>
      </c>
      <c r="W6" s="21">
        <f t="shared" si="3"/>
        <v>986.43</v>
      </c>
      <c r="X6" s="22">
        <f>IF(X7="",NA(),X7)</f>
        <v>110.27</v>
      </c>
      <c r="Y6" s="22">
        <f t="shared" ref="Y6:AG6" si="4">IF(Y7="",NA(),Y7)</f>
        <v>113.94</v>
      </c>
      <c r="Z6" s="22">
        <f t="shared" si="4"/>
        <v>109.54</v>
      </c>
      <c r="AA6" s="22">
        <f t="shared" si="4"/>
        <v>112.34</v>
      </c>
      <c r="AB6" s="22">
        <f t="shared" si="4"/>
        <v>110.77</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217.4</v>
      </c>
      <c r="AU6" s="22">
        <f t="shared" ref="AU6:BC6" si="6">IF(AU7="",NA(),AU7)</f>
        <v>220.18</v>
      </c>
      <c r="AV6" s="22">
        <f t="shared" si="6"/>
        <v>217.31</v>
      </c>
      <c r="AW6" s="22">
        <f t="shared" si="6"/>
        <v>245.5</v>
      </c>
      <c r="AX6" s="22">
        <f t="shared" si="6"/>
        <v>271.77999999999997</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190.37</v>
      </c>
      <c r="BF6" s="22">
        <f t="shared" ref="BF6:BN6" si="7">IF(BF7="",NA(),BF7)</f>
        <v>182.34</v>
      </c>
      <c r="BG6" s="22">
        <f t="shared" si="7"/>
        <v>176.56</v>
      </c>
      <c r="BH6" s="22">
        <f t="shared" si="7"/>
        <v>170.67</v>
      </c>
      <c r="BI6" s="22">
        <f t="shared" si="7"/>
        <v>167.77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104.2</v>
      </c>
      <c r="BQ6" s="22">
        <f t="shared" ref="BQ6:BY6" si="8">IF(BQ7="",NA(),BQ7)</f>
        <v>107.7</v>
      </c>
      <c r="BR6" s="22">
        <f t="shared" si="8"/>
        <v>104.01</v>
      </c>
      <c r="BS6" s="22">
        <f t="shared" si="8"/>
        <v>106.42</v>
      </c>
      <c r="BT6" s="22">
        <f t="shared" si="8"/>
        <v>104.7</v>
      </c>
      <c r="BU6" s="22">
        <f t="shared" si="8"/>
        <v>104.84</v>
      </c>
      <c r="BV6" s="22">
        <f t="shared" si="8"/>
        <v>106.11</v>
      </c>
      <c r="BW6" s="22">
        <f t="shared" si="8"/>
        <v>103.75</v>
      </c>
      <c r="BX6" s="22">
        <f t="shared" si="8"/>
        <v>105.3</v>
      </c>
      <c r="BY6" s="22">
        <f t="shared" si="8"/>
        <v>99.41</v>
      </c>
      <c r="BZ6" s="21" t="str">
        <f>IF(BZ7="","",IF(BZ7="-","【-】","【"&amp;SUBSTITUTE(TEXT(BZ7,"#,##0.00"),"-","△")&amp;"】"))</f>
        <v>【97.47】</v>
      </c>
      <c r="CA6" s="22">
        <f>IF(CA7="",NA(),CA7)</f>
        <v>226.39</v>
      </c>
      <c r="CB6" s="22">
        <f t="shared" ref="CB6:CJ6" si="9">IF(CB7="",NA(),CB7)</f>
        <v>220.84</v>
      </c>
      <c r="CC6" s="22">
        <f t="shared" si="9"/>
        <v>226.5</v>
      </c>
      <c r="CD6" s="22">
        <f t="shared" si="9"/>
        <v>223.05</v>
      </c>
      <c r="CE6" s="22">
        <f t="shared" si="9"/>
        <v>227.95</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73.69</v>
      </c>
      <c r="CM6" s="22">
        <f t="shared" ref="CM6:CU6" si="10">IF(CM7="",NA(),CM7)</f>
        <v>72.489999999999995</v>
      </c>
      <c r="CN6" s="22">
        <f t="shared" si="10"/>
        <v>73.739999999999995</v>
      </c>
      <c r="CO6" s="22">
        <f t="shared" si="10"/>
        <v>73.23</v>
      </c>
      <c r="CP6" s="22">
        <f t="shared" si="10"/>
        <v>72.739999999999995</v>
      </c>
      <c r="CQ6" s="22">
        <f t="shared" si="10"/>
        <v>62.32</v>
      </c>
      <c r="CR6" s="22">
        <f t="shared" si="10"/>
        <v>61.71</v>
      </c>
      <c r="CS6" s="22">
        <f t="shared" si="10"/>
        <v>63.12</v>
      </c>
      <c r="CT6" s="22">
        <f t="shared" si="10"/>
        <v>62.57</v>
      </c>
      <c r="CU6" s="22">
        <f t="shared" si="10"/>
        <v>61.56</v>
      </c>
      <c r="CV6" s="21" t="str">
        <f>IF(CV7="","",IF(CV7="-","【-】","【"&amp;SUBSTITUTE(TEXT(CV7,"#,##0.00"),"-","△")&amp;"】"))</f>
        <v>【59.97】</v>
      </c>
      <c r="CW6" s="22">
        <f>IF(CW7="",NA(),CW7)</f>
        <v>90.31</v>
      </c>
      <c r="CX6" s="22">
        <f t="shared" ref="CX6:DF6" si="11">IF(CX7="",NA(),CX7)</f>
        <v>89.95</v>
      </c>
      <c r="CY6" s="22">
        <f t="shared" si="11"/>
        <v>90.25</v>
      </c>
      <c r="CZ6" s="22">
        <f t="shared" si="11"/>
        <v>89.73</v>
      </c>
      <c r="DA6" s="22">
        <f t="shared" si="11"/>
        <v>89.52</v>
      </c>
      <c r="DB6" s="22">
        <f t="shared" si="11"/>
        <v>90.19</v>
      </c>
      <c r="DC6" s="22">
        <f t="shared" si="11"/>
        <v>90.03</v>
      </c>
      <c r="DD6" s="22">
        <f t="shared" si="11"/>
        <v>90.09</v>
      </c>
      <c r="DE6" s="22">
        <f t="shared" si="11"/>
        <v>90.21</v>
      </c>
      <c r="DF6" s="22">
        <f t="shared" si="11"/>
        <v>90.11</v>
      </c>
      <c r="DG6" s="21" t="str">
        <f>IF(DG7="","",IF(DG7="-","【-】","【"&amp;SUBSTITUTE(TEXT(DG7,"#,##0.00"),"-","△")&amp;"】"))</f>
        <v>【89.76】</v>
      </c>
      <c r="DH6" s="22">
        <f>IF(DH7="",NA(),DH7)</f>
        <v>55.14</v>
      </c>
      <c r="DI6" s="22">
        <f t="shared" ref="DI6:DQ6" si="12">IF(DI7="",NA(),DI7)</f>
        <v>55.66</v>
      </c>
      <c r="DJ6" s="22">
        <f t="shared" si="12"/>
        <v>56.26</v>
      </c>
      <c r="DK6" s="22">
        <f t="shared" si="12"/>
        <v>56.94</v>
      </c>
      <c r="DL6" s="22">
        <f t="shared" si="12"/>
        <v>57.89</v>
      </c>
      <c r="DM6" s="22">
        <f t="shared" si="12"/>
        <v>48.86</v>
      </c>
      <c r="DN6" s="22">
        <f t="shared" si="12"/>
        <v>49.6</v>
      </c>
      <c r="DO6" s="22">
        <f t="shared" si="12"/>
        <v>50.31</v>
      </c>
      <c r="DP6" s="22">
        <f t="shared" si="12"/>
        <v>50.74</v>
      </c>
      <c r="DQ6" s="22">
        <f t="shared" si="12"/>
        <v>51.49</v>
      </c>
      <c r="DR6" s="21" t="str">
        <f>IF(DR7="","",IF(DR7="-","【-】","【"&amp;SUBSTITUTE(TEXT(DR7,"#,##0.00"),"-","△")&amp;"】"))</f>
        <v>【51.51】</v>
      </c>
      <c r="DS6" s="22">
        <f>IF(DS7="",NA(),DS7)</f>
        <v>23.87</v>
      </c>
      <c r="DT6" s="22">
        <f t="shared" ref="DT6:EB6" si="13">IF(DT7="",NA(),DT7)</f>
        <v>15.6</v>
      </c>
      <c r="DU6" s="22">
        <f t="shared" si="13"/>
        <v>17.399999999999999</v>
      </c>
      <c r="DV6" s="22">
        <f t="shared" si="13"/>
        <v>18.899999999999999</v>
      </c>
      <c r="DW6" s="22">
        <f t="shared" si="13"/>
        <v>20.28</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0.47</v>
      </c>
      <c r="EE6" s="22">
        <f t="shared" ref="EE6:EM6" si="14">IF(EE7="",NA(),EE7)</f>
        <v>0.55000000000000004</v>
      </c>
      <c r="EF6" s="22">
        <f t="shared" si="14"/>
        <v>0.52</v>
      </c>
      <c r="EG6" s="22">
        <f t="shared" si="14"/>
        <v>0.5</v>
      </c>
      <c r="EH6" s="22">
        <f t="shared" si="14"/>
        <v>0.47</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72010</v>
      </c>
      <c r="D7" s="24">
        <v>46</v>
      </c>
      <c r="E7" s="24">
        <v>1</v>
      </c>
      <c r="F7" s="24">
        <v>0</v>
      </c>
      <c r="G7" s="24">
        <v>1</v>
      </c>
      <c r="H7" s="24" t="s">
        <v>93</v>
      </c>
      <c r="I7" s="24" t="s">
        <v>94</v>
      </c>
      <c r="J7" s="24" t="s">
        <v>95</v>
      </c>
      <c r="K7" s="24" t="s">
        <v>96</v>
      </c>
      <c r="L7" s="24" t="s">
        <v>97</v>
      </c>
      <c r="M7" s="24" t="s">
        <v>98</v>
      </c>
      <c r="N7" s="25" t="s">
        <v>99</v>
      </c>
      <c r="O7" s="25">
        <v>72.650000000000006</v>
      </c>
      <c r="P7" s="25">
        <v>97.9</v>
      </c>
      <c r="Q7" s="25">
        <v>3718</v>
      </c>
      <c r="R7" s="25">
        <v>270744</v>
      </c>
      <c r="S7" s="25">
        <v>767.72</v>
      </c>
      <c r="T7" s="25">
        <v>352.66</v>
      </c>
      <c r="U7" s="25">
        <v>269690</v>
      </c>
      <c r="V7" s="25">
        <v>273.39999999999998</v>
      </c>
      <c r="W7" s="25">
        <v>986.43</v>
      </c>
      <c r="X7" s="25">
        <v>110.27</v>
      </c>
      <c r="Y7" s="25">
        <v>113.94</v>
      </c>
      <c r="Z7" s="25">
        <v>109.54</v>
      </c>
      <c r="AA7" s="25">
        <v>112.34</v>
      </c>
      <c r="AB7" s="25">
        <v>110.77</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217.4</v>
      </c>
      <c r="AU7" s="25">
        <v>220.18</v>
      </c>
      <c r="AV7" s="25">
        <v>217.31</v>
      </c>
      <c r="AW7" s="25">
        <v>245.5</v>
      </c>
      <c r="AX7" s="25">
        <v>271.77999999999997</v>
      </c>
      <c r="AY7" s="25">
        <v>318.89</v>
      </c>
      <c r="AZ7" s="25">
        <v>309.10000000000002</v>
      </c>
      <c r="BA7" s="25">
        <v>306.08</v>
      </c>
      <c r="BB7" s="25">
        <v>306.14999999999998</v>
      </c>
      <c r="BC7" s="25">
        <v>297.54000000000002</v>
      </c>
      <c r="BD7" s="25">
        <v>252.29</v>
      </c>
      <c r="BE7" s="25">
        <v>190.37</v>
      </c>
      <c r="BF7" s="25">
        <v>182.34</v>
      </c>
      <c r="BG7" s="25">
        <v>176.56</v>
      </c>
      <c r="BH7" s="25">
        <v>170.67</v>
      </c>
      <c r="BI7" s="25">
        <v>167.77</v>
      </c>
      <c r="BJ7" s="25">
        <v>290.07</v>
      </c>
      <c r="BK7" s="25">
        <v>290.42</v>
      </c>
      <c r="BL7" s="25">
        <v>294.66000000000003</v>
      </c>
      <c r="BM7" s="25">
        <v>285.27</v>
      </c>
      <c r="BN7" s="25">
        <v>294.73</v>
      </c>
      <c r="BO7" s="25">
        <v>268.07</v>
      </c>
      <c r="BP7" s="25">
        <v>104.2</v>
      </c>
      <c r="BQ7" s="25">
        <v>107.7</v>
      </c>
      <c r="BR7" s="25">
        <v>104.01</v>
      </c>
      <c r="BS7" s="25">
        <v>106.42</v>
      </c>
      <c r="BT7" s="25">
        <v>104.7</v>
      </c>
      <c r="BU7" s="25">
        <v>104.84</v>
      </c>
      <c r="BV7" s="25">
        <v>106.11</v>
      </c>
      <c r="BW7" s="25">
        <v>103.75</v>
      </c>
      <c r="BX7" s="25">
        <v>105.3</v>
      </c>
      <c r="BY7" s="25">
        <v>99.41</v>
      </c>
      <c r="BZ7" s="25">
        <v>97.47</v>
      </c>
      <c r="CA7" s="25">
        <v>226.39</v>
      </c>
      <c r="CB7" s="25">
        <v>220.84</v>
      </c>
      <c r="CC7" s="25">
        <v>226.5</v>
      </c>
      <c r="CD7" s="25">
        <v>223.05</v>
      </c>
      <c r="CE7" s="25">
        <v>227.95</v>
      </c>
      <c r="CF7" s="25">
        <v>161.82</v>
      </c>
      <c r="CG7" s="25">
        <v>161.03</v>
      </c>
      <c r="CH7" s="25">
        <v>159.93</v>
      </c>
      <c r="CI7" s="25">
        <v>162.77000000000001</v>
      </c>
      <c r="CJ7" s="25">
        <v>170.87</v>
      </c>
      <c r="CK7" s="25">
        <v>174.75</v>
      </c>
      <c r="CL7" s="25">
        <v>73.69</v>
      </c>
      <c r="CM7" s="25">
        <v>72.489999999999995</v>
      </c>
      <c r="CN7" s="25">
        <v>73.739999999999995</v>
      </c>
      <c r="CO7" s="25">
        <v>73.23</v>
      </c>
      <c r="CP7" s="25">
        <v>72.739999999999995</v>
      </c>
      <c r="CQ7" s="25">
        <v>62.32</v>
      </c>
      <c r="CR7" s="25">
        <v>61.71</v>
      </c>
      <c r="CS7" s="25">
        <v>63.12</v>
      </c>
      <c r="CT7" s="25">
        <v>62.57</v>
      </c>
      <c r="CU7" s="25">
        <v>61.56</v>
      </c>
      <c r="CV7" s="25">
        <v>59.97</v>
      </c>
      <c r="CW7" s="25">
        <v>90.31</v>
      </c>
      <c r="CX7" s="25">
        <v>89.95</v>
      </c>
      <c r="CY7" s="25">
        <v>90.25</v>
      </c>
      <c r="CZ7" s="25">
        <v>89.73</v>
      </c>
      <c r="DA7" s="25">
        <v>89.52</v>
      </c>
      <c r="DB7" s="25">
        <v>90.19</v>
      </c>
      <c r="DC7" s="25">
        <v>90.03</v>
      </c>
      <c r="DD7" s="25">
        <v>90.09</v>
      </c>
      <c r="DE7" s="25">
        <v>90.21</v>
      </c>
      <c r="DF7" s="25">
        <v>90.11</v>
      </c>
      <c r="DG7" s="25">
        <v>89.76</v>
      </c>
      <c r="DH7" s="25">
        <v>55.14</v>
      </c>
      <c r="DI7" s="25">
        <v>55.66</v>
      </c>
      <c r="DJ7" s="25">
        <v>56.26</v>
      </c>
      <c r="DK7" s="25">
        <v>56.94</v>
      </c>
      <c r="DL7" s="25">
        <v>57.89</v>
      </c>
      <c r="DM7" s="25">
        <v>48.86</v>
      </c>
      <c r="DN7" s="25">
        <v>49.6</v>
      </c>
      <c r="DO7" s="25">
        <v>50.31</v>
      </c>
      <c r="DP7" s="25">
        <v>50.74</v>
      </c>
      <c r="DQ7" s="25">
        <v>51.49</v>
      </c>
      <c r="DR7" s="25">
        <v>51.51</v>
      </c>
      <c r="DS7" s="25">
        <v>23.87</v>
      </c>
      <c r="DT7" s="25">
        <v>15.6</v>
      </c>
      <c r="DU7" s="25">
        <v>17.399999999999999</v>
      </c>
      <c r="DV7" s="25">
        <v>18.899999999999999</v>
      </c>
      <c r="DW7" s="25">
        <v>20.28</v>
      </c>
      <c r="DX7" s="25">
        <v>18.510000000000002</v>
      </c>
      <c r="DY7" s="25">
        <v>20.49</v>
      </c>
      <c r="DZ7" s="25">
        <v>21.34</v>
      </c>
      <c r="EA7" s="25">
        <v>23.27</v>
      </c>
      <c r="EB7" s="25">
        <v>25.18</v>
      </c>
      <c r="EC7" s="25">
        <v>23.75</v>
      </c>
      <c r="ED7" s="25">
        <v>0.47</v>
      </c>
      <c r="EE7" s="25">
        <v>0.55000000000000004</v>
      </c>
      <c r="EF7" s="25">
        <v>0.52</v>
      </c>
      <c r="EG7" s="25">
        <v>0.5</v>
      </c>
      <c r="EH7" s="25">
        <v>0.47</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447</cp:lastModifiedBy>
  <cp:lastPrinted>2024-01-30T09:49:02Z</cp:lastPrinted>
  <dcterms:created xsi:type="dcterms:W3CDTF">2023-12-05T00:49:24Z</dcterms:created>
  <dcterms:modified xsi:type="dcterms:W3CDTF">2024-01-31T05:32:19Z</dcterms:modified>
  <cp:category/>
</cp:coreProperties>
</file>