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72.26.127.155\全庁共有\01_本庁\09_環境水道課\03_業務係\403_企業会計の調査に関する事項\02_経営比較分析（１月）\20230113_05_R04年調査（R03年度分）\02 作成\"/>
    </mc:Choice>
  </mc:AlternateContent>
  <xr:revisionPtr revIDLastSave="0" documentId="13_ncr:1_{8B545168-E539-484F-9EBA-1AAF2EB66119}" xr6:coauthVersionLast="47" xr6:coauthVersionMax="47" xr10:uidLastSave="{00000000-0000-0000-0000-000000000000}"/>
  <workbookProtection workbookAlgorithmName="SHA-512" workbookHashValue="YFpL+FIUqBLJOgUuhHShB1xYOKSymKJqQytITrzR1jVl+luf8IdKru5wNLdldcEnShdWuTKV7tfdPXo3W8SYxA==" workbookSaltValue="cEstmsqBNwYLYmMP/xDfF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W8" i="4"/>
  <c r="B6" i="4"/>
</calcChain>
</file>

<file path=xl/sharedStrings.xml><?xml version="1.0" encoding="utf-8"?>
<sst xmlns="http://schemas.openxmlformats.org/spreadsheetml/2006/main" count="320" uniqueCount="118">
  <si>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</si>
  <si>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</si>
  <si>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</si>
  <si>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</si>
  <si>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</si>
  <si>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</si>
  <si>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</si>
  <si>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</si>
  <si>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</si>
  <si>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</si>
  <si>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</si>
  <si>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</si>
  <si>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</si>
  <si>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</si>
  <si>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</si>
  <si>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</si>
  <si>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</si>
  <si>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</si>
  <si>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</si>
  <si>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</si>
  <si>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</si>
  <si>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</si>
  <si>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</si>
  <si>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</si>
  <si>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</si>
  <si>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</si>
  <si>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</si>
  <si>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</si>
  <si>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</si>
  <si>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</si>
  <si>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</si>
  <si>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</si>
  <si>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</si>
  <si>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</si>
  <si>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</si>
  <si>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</si>
  <si>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</si>
  <si>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</si>
  <si>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</si>
  <si>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</si>
  <si>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</si>
  <si>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</si>
  <si>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</si>
  <si>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</si>
  <si>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</si>
  <si>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</si>
  <si>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</si>
  <si>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</si>
  <si>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</si>
  <si>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</si>
  <si>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</si>
  <si>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</si>
  <si>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</si>
  <si>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</si>
  <si>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</si>
  <si>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</si>
  <si>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</si>
  <si>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</si>
  <si>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</si>
  <si>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</si>
  <si>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</si>
  <si>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</si>
  <si>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</si>
  <si>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</si>
  <si>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</si>
  <si>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</si>
  <si>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</si>
  <si>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</si>
  <si>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</si>
  <si>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</si>
  <si>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</si>
  <si>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</si>
  <si>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</si>
  <si>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</si>
  <si>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</si>
  <si>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</si>
  <si>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</si>
  <si>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</si>
  <si>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</si>
  <si>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</si>
  <si>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</si>
  <si>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</si>
  <si>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</si>
  <si>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</si>
  <si>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</si>
  <si>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</si>
  <si>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</si>
  <si>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</si>
  <si>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</si>
  <si>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</si>
  <si>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</si>
  <si>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</si>
  <si>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</si>
  <si>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</si>
  <si>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</si>
  <si>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</si>
  <si>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</si>
  <si>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法適用</t>
  </si>
  <si>
    <t>下水道事業</t>
  </si>
  <si>
    <t>簡易排水</t>
  </si>
  <si>
    <t>J2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</si>
  <si>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</si>
  <si>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</si>
  <si>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</si>
  <si>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</si>
  <si>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</si>
  <si>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</si>
  <si>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</si>
  <si>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</si>
  <si>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</si>
  <si>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</si>
  <si>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</si>
  <si>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</si>
  <si>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</si>
  <si>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</si>
  <si>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現在のところ、施設・設備の老朽化に伴う修繕費及び更新投資の増大はみられませんが、人口減少による使用料収入の減少が懸念されます。　
　安定した経営を行うためにも、使用料改定を視野に入れた経営戦略の見直しを行うなど、長期的な経営改善が必要です。</t>
    <phoneticPr fontId="4"/>
  </si>
  <si>
    <t>　供用開始後、20年以上が経過していますが、管渠の老朽化はみられません。</t>
    <rPh sb="9" eb="10">
      <t>ネン</t>
    </rPh>
    <rPh sb="10" eb="12">
      <t>イジョウ</t>
    </rPh>
    <phoneticPr fontId="4"/>
  </si>
  <si>
    <t>　『①経常収支比率』は、単年度収支で赤字となっています。人口減少の影響により使用料収入が年々減少していくことから、使用料の改定などの対策が急務となっています。
　『②累積欠損金比率』は、公営企業会計適用初年度であり、特別会計時の消費税確定申告による影響であるため、次年度以降は解消されると見込んでいます。
　『④経費回収率』は、100％を下回っている状況であることから、使用料改定も視野に入れた対策が必要と考えます。
　『⑥汚水処理原価』は、地理的条件により広範囲の施設管理が必要なことから類似団体平均値を上回っている状況です。
　『⑦施設利用率』は、人口減少により整備当初に比べ過大なスペックとなっていることを示していることから、ダウンサイジングを進めるなどの改善が必要です。
　『⑧水洗化率』は100％となっており、水質保全が適正に実施されていることがみられます。</t>
    <rPh sb="3" eb="5">
      <t>ケイジョウ</t>
    </rPh>
    <rPh sb="5" eb="7">
      <t>シュウシ</t>
    </rPh>
    <rPh sb="12" eb="15">
      <t>タンネンド</t>
    </rPh>
    <rPh sb="15" eb="17">
      <t>シュウシ</t>
    </rPh>
    <rPh sb="18" eb="20">
      <t>アカジ</t>
    </rPh>
    <rPh sb="28" eb="30">
      <t>ジンコウ</t>
    </rPh>
    <rPh sb="30" eb="32">
      <t>ゲンショウ</t>
    </rPh>
    <rPh sb="33" eb="35">
      <t>エイキョウ</t>
    </rPh>
    <rPh sb="38" eb="41">
      <t>シヨウリョウ</t>
    </rPh>
    <rPh sb="41" eb="43">
      <t>シュウニュウ</t>
    </rPh>
    <rPh sb="44" eb="46">
      <t>ネンネン</t>
    </rPh>
    <rPh sb="46" eb="48">
      <t>ゲンショウ</t>
    </rPh>
    <rPh sb="57" eb="60">
      <t>シヨウリョウ</t>
    </rPh>
    <rPh sb="61" eb="63">
      <t>カイテイ</t>
    </rPh>
    <rPh sb="66" eb="68">
      <t>タイサク</t>
    </rPh>
    <rPh sb="69" eb="71">
      <t>キュウム</t>
    </rPh>
    <rPh sb="83" eb="85">
      <t>ルイセキ</t>
    </rPh>
    <rPh sb="85" eb="88">
      <t>ケッソンキン</t>
    </rPh>
    <rPh sb="88" eb="90">
      <t>ヒリツ</t>
    </rPh>
    <rPh sb="93" eb="95">
      <t>コウエイ</t>
    </rPh>
    <rPh sb="95" eb="97">
      <t>キギョウ</t>
    </rPh>
    <rPh sb="97" eb="99">
      <t>カイケイ</t>
    </rPh>
    <rPh sb="99" eb="101">
      <t>テキヨウ</t>
    </rPh>
    <rPh sb="101" eb="104">
      <t>ショネンド</t>
    </rPh>
    <rPh sb="156" eb="158">
      <t>ケイヒ</t>
    </rPh>
    <rPh sb="158" eb="161">
      <t>カイシュウリツ</t>
    </rPh>
    <rPh sb="169" eb="171">
      <t>シタマワ</t>
    </rPh>
    <rPh sb="175" eb="177">
      <t>ジョウキョウ</t>
    </rPh>
    <rPh sb="185" eb="188">
      <t>シヨウリョウ</t>
    </rPh>
    <rPh sb="188" eb="190">
      <t>カイテイ</t>
    </rPh>
    <rPh sb="191" eb="193">
      <t>シヤ</t>
    </rPh>
    <rPh sb="194" eb="195">
      <t>イ</t>
    </rPh>
    <rPh sb="197" eb="199">
      <t>タイサク</t>
    </rPh>
    <rPh sb="200" eb="202">
      <t>ヒツヨウ</t>
    </rPh>
    <rPh sb="203" eb="204">
      <t>カンガ</t>
    </rPh>
    <rPh sb="360" eb="362">
      <t>スイシツ</t>
    </rPh>
    <rPh sb="362" eb="364">
      <t>ホゼン</t>
    </rPh>
    <rPh sb="365" eb="367">
      <t>テキセイ</t>
    </rPh>
    <rPh sb="368" eb="37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</si>
</sst>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E14-4998-92F4-21012FBC2D5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E14-4998-92F4-21012FBC2D5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13.64</c:v>
                </c:pt>
              </c:numCache>
            </c:numRef>
          </c:val>
          <c:extLst>
            <c:ext xmlns:c16="http://schemas.microsoft.com/office/drawing/2014/chart" uri="{C3380CC4-5D6E-409C-BE32-E72D297353CC}">
              <c16:uniqueId val="{00000000-154C-4930-B7B4-2D6002DBA87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24.44</c:v>
                </c:pt>
              </c:numCache>
            </c:numRef>
          </c:val>
          <c:smooth val="0"/>
          <c:extLst>
            <c:ext xmlns:c16="http://schemas.microsoft.com/office/drawing/2014/chart" uri="{C3380CC4-5D6E-409C-BE32-E72D297353CC}">
              <c16:uniqueId val="{00000001-154C-4930-B7B4-2D6002DBA87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FB4B-4F04-A718-E52D5FF5A07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95.52</c:v>
                </c:pt>
              </c:numCache>
            </c:numRef>
          </c:val>
          <c:smooth val="0"/>
          <c:extLst>
            <c:ext xmlns:c16="http://schemas.microsoft.com/office/drawing/2014/chart" uri="{C3380CC4-5D6E-409C-BE32-E72D297353CC}">
              <c16:uniqueId val="{00000001-FB4B-4F04-A718-E52D5FF5A07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0</c:v>
                </c:pt>
                <c:pt idx="4">
                  <c:v>64.98</c:v>
                </c:pt>
              </c:numCache>
            </c:numRef>
          </c:val>
          <c:extLst>
            <c:ext xmlns:c16="http://schemas.microsoft.com/office/drawing/2014/chart" uri="{C3380CC4-5D6E-409C-BE32-E72D297353CC}">
              <c16:uniqueId val="{00000000-CF20-4810-AC9D-FE9562E6D83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84.34</c:v>
                </c:pt>
              </c:numCache>
            </c:numRef>
          </c:val>
          <c:smooth val="0"/>
          <c:extLst>
            <c:ext xmlns:c16="http://schemas.microsoft.com/office/drawing/2014/chart" uri="{C3380CC4-5D6E-409C-BE32-E72D297353CC}">
              <c16:uniqueId val="{00000001-CF20-4810-AC9D-FE9562E6D83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0</c:v>
                </c:pt>
                <c:pt idx="4">
                  <c:v>3.19</c:v>
                </c:pt>
              </c:numCache>
            </c:numRef>
          </c:val>
          <c:extLst>
            <c:ext xmlns:c16="http://schemas.microsoft.com/office/drawing/2014/chart" uri="{C3380CC4-5D6E-409C-BE32-E72D297353CC}">
              <c16:uniqueId val="{00000000-685B-41C1-A2D6-A2617861B3F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33.799999999999997</c:v>
                </c:pt>
              </c:numCache>
            </c:numRef>
          </c:val>
          <c:smooth val="0"/>
          <c:extLst>
            <c:ext xmlns:c16="http://schemas.microsoft.com/office/drawing/2014/chart" uri="{C3380CC4-5D6E-409C-BE32-E72D297353CC}">
              <c16:uniqueId val="{00000001-685B-41C1-A2D6-A2617861B3F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415-4AA3-9BF2-7DCA8491630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415-4AA3-9BF2-7DCA8491630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207.49</c:v>
                </c:pt>
              </c:numCache>
            </c:numRef>
          </c:val>
          <c:extLst>
            <c:ext xmlns:c16="http://schemas.microsoft.com/office/drawing/2014/chart" uri="{C3380CC4-5D6E-409C-BE32-E72D297353CC}">
              <c16:uniqueId val="{00000000-707C-4B57-87D1-6F4614D79C5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1369.17</c:v>
                </c:pt>
              </c:numCache>
            </c:numRef>
          </c:val>
          <c:smooth val="0"/>
          <c:extLst>
            <c:ext xmlns:c16="http://schemas.microsoft.com/office/drawing/2014/chart" uri="{C3380CC4-5D6E-409C-BE32-E72D297353CC}">
              <c16:uniqueId val="{00000001-707C-4B57-87D1-6F4614D79C5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76-42BD-92E7-9CA186B37DE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193.81</c:v>
                </c:pt>
              </c:numCache>
            </c:numRef>
          </c:val>
          <c:smooth val="0"/>
          <c:extLst>
            <c:ext xmlns:c16="http://schemas.microsoft.com/office/drawing/2014/chart" uri="{C3380CC4-5D6E-409C-BE32-E72D297353CC}">
              <c16:uniqueId val="{00000001-A076-42BD-92E7-9CA186B37DE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FA0-4E9E-8818-F2B45E7A330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113.17</c:v>
                </c:pt>
              </c:numCache>
            </c:numRef>
          </c:val>
          <c:smooth val="0"/>
          <c:extLst>
            <c:ext xmlns:c16="http://schemas.microsoft.com/office/drawing/2014/chart" uri="{C3380CC4-5D6E-409C-BE32-E72D297353CC}">
              <c16:uniqueId val="{00000001-1FA0-4E9E-8818-F2B45E7A330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0</c:v>
                </c:pt>
                <c:pt idx="4">
                  <c:v>32.520000000000003</c:v>
                </c:pt>
              </c:numCache>
            </c:numRef>
          </c:val>
          <c:extLst>
            <c:ext xmlns:c16="http://schemas.microsoft.com/office/drawing/2014/chart" uri="{C3380CC4-5D6E-409C-BE32-E72D297353CC}">
              <c16:uniqueId val="{00000000-6C77-4C10-896B-29A4B8AC8A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31.6</c:v>
                </c:pt>
              </c:numCache>
            </c:numRef>
          </c:val>
          <c:smooth val="0"/>
          <c:extLst>
            <c:ext xmlns:c16="http://schemas.microsoft.com/office/drawing/2014/chart" uri="{C3380CC4-5D6E-409C-BE32-E72D297353CC}">
              <c16:uniqueId val="{00000001-6C77-4C10-896B-29A4B8AC8A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0</c:v>
                </c:pt>
                <c:pt idx="4">
                  <c:v>686.45</c:v>
                </c:pt>
              </c:numCache>
            </c:numRef>
          </c:val>
          <c:extLst>
            <c:ext xmlns:c16="http://schemas.microsoft.com/office/drawing/2014/chart" uri="{C3380CC4-5D6E-409C-BE32-E72D297353CC}">
              <c16:uniqueId val="{00000000-A70D-4B76-A32D-C51E564809B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596.92999999999995</c:v>
                </c:pt>
              </c:numCache>
            </c:numRef>
          </c:val>
          <c:smooth val="0"/>
          <c:extLst>
            <c:ext xmlns:c16="http://schemas.microsoft.com/office/drawing/2014/chart" uri="{C3380CC4-5D6E-409C-BE32-E72D297353CC}">
              <c16:uniqueId val="{00000001-A70D-4B76-A32D-C51E564809B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【1,369.17】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【113.17】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F1" zoomScale="85" zoomScaleNormal="85" workbookViewId="0">
      <selection activeCell="BI37" sqref="BI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南会津町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簡易排水</v>
      </c>
      <c r="Q8" s="65"/>
      <c r="R8" s="65"/>
      <c r="S8" s="65"/>
      <c r="T8" s="65"/>
      <c r="U8" s="65"/>
      <c r="V8" s="65"/>
      <c r="W8" s="65" t="str">
        <f>データ!L6</f>
        <v>J2</v>
      </c>
      <c r="X8" s="65"/>
      <c r="Y8" s="65"/>
      <c r="Z8" s="65"/>
      <c r="AA8" s="65"/>
      <c r="AB8" s="65"/>
      <c r="AC8" s="65"/>
      <c r="AD8" s="66" t="str">
        <f>データ!$M$6</f>
        <v>非設置</v>
      </c>
      <c r="AE8" s="66"/>
      <c r="AF8" s="66"/>
      <c r="AG8" s="66"/>
      <c r="AH8" s="66"/>
      <c r="AI8" s="66"/>
      <c r="AJ8" s="66"/>
      <c r="AK8" s="3"/>
      <c r="AL8" s="45">
        <f>データ!S6</f>
        <v>14517</v>
      </c>
      <c r="AM8" s="45"/>
      <c r="AN8" s="45"/>
      <c r="AO8" s="45"/>
      <c r="AP8" s="45"/>
      <c r="AQ8" s="45"/>
      <c r="AR8" s="45"/>
      <c r="AS8" s="45"/>
      <c r="AT8" s="46">
        <f>データ!T6</f>
        <v>886.47</v>
      </c>
      <c r="AU8" s="46"/>
      <c r="AV8" s="46"/>
      <c r="AW8" s="46"/>
      <c r="AX8" s="46"/>
      <c r="AY8" s="46"/>
      <c r="AZ8" s="46"/>
      <c r="BA8" s="46"/>
      <c r="BB8" s="46">
        <f>データ!U6</f>
        <v>16.38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100</v>
      </c>
      <c r="J10" s="46"/>
      <c r="K10" s="46"/>
      <c r="L10" s="46"/>
      <c r="M10" s="46"/>
      <c r="N10" s="46"/>
      <c r="O10" s="46"/>
      <c r="P10" s="46">
        <f>データ!P6</f>
        <v>0.11</v>
      </c>
      <c r="Q10" s="46"/>
      <c r="R10" s="46"/>
      <c r="S10" s="46"/>
      <c r="T10" s="46"/>
      <c r="U10" s="46"/>
      <c r="V10" s="46"/>
      <c r="W10" s="46">
        <f>データ!Q6</f>
        <v>95.45</v>
      </c>
      <c r="X10" s="46"/>
      <c r="Y10" s="46"/>
      <c r="Z10" s="46"/>
      <c r="AA10" s="46"/>
      <c r="AB10" s="46"/>
      <c r="AC10" s="46"/>
      <c r="AD10" s="45">
        <f>データ!R6</f>
        <v>4180</v>
      </c>
      <c r="AE10" s="45"/>
      <c r="AF10" s="45"/>
      <c r="AG10" s="45"/>
      <c r="AH10" s="45"/>
      <c r="AI10" s="45"/>
      <c r="AJ10" s="45"/>
      <c r="AK10" s="2"/>
      <c r="AL10" s="45">
        <f>データ!V6</f>
        <v>16</v>
      </c>
      <c r="AM10" s="45"/>
      <c r="AN10" s="45"/>
      <c r="AO10" s="45"/>
      <c r="AP10" s="45"/>
      <c r="AQ10" s="45"/>
      <c r="AR10" s="45"/>
      <c r="AS10" s="45"/>
      <c r="AT10" s="46">
        <f>データ!W6</f>
        <v>0.05</v>
      </c>
      <c r="AU10" s="46"/>
      <c r="AV10" s="46"/>
      <c r="AW10" s="46"/>
      <c r="AX10" s="46"/>
      <c r="AY10" s="46"/>
      <c r="AZ10" s="46"/>
      <c r="BA10" s="46"/>
      <c r="BB10" s="46">
        <f>データ!X6</f>
        <v>320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【84.34】</v>
      </c>
      <c r="F85" s="12" t="str">
        <f>データ!AT6</f>
        <v>【1,369.17】</v>
      </c>
      <c r="G85" s="12" t="str">
        <f>データ!BE6</f>
        <v>【193.81】</v>
      </c>
      <c r="H85" s="12" t="str">
        <f>データ!BP6</f>
        <v>【113.17】</v>
      </c>
      <c r="I85" s="12" t="str">
        <f>データ!CA6</f>
        <v>【31.60】</v>
      </c>
      <c r="J85" s="12" t="str">
        <f>データ!CL6</f>
        <v>【596.93】</v>
      </c>
      <c r="K85" s="12" t="str">
        <f>データ!CW6</f>
        <v>【24.44】</v>
      </c>
      <c r="L85" s="12" t="str">
        <f>データ!DH6</f>
        <v>【95.52】</v>
      </c>
      <c r="M85" s="12" t="str">
        <f>データ!DS6</f>
        <v>【33.80】</v>
      </c>
      <c r="N85" s="12" t="str">
        <f>データ!ED6</f>
        <v>【0.00】</v>
      </c>
      <c r="O85" s="12" t="str">
        <f>データ!EO6</f>
        <v>【0.00】</v>
      </c>
    </row>
  </sheetData>
  <sheetProtection algorithmName="SHA-512" hashValue="rsbLv5dXtLLxaWqmfDEHxBXdGJOu26Q+sWr2FrxYwawRVKbeNtvD+VLDDMHEHhFn46mjmOO+k+BPHHHQJRSuWQ==" saltValue="JSD19srgnpA7qeXDYJUjP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73687</v>
      </c>
      <c r="D6" s="19">
        <f t="shared" si="3"/>
        <v>46</v>
      </c>
      <c r="E6" s="19">
        <f t="shared" si="3"/>
        <v>17</v>
      </c>
      <c r="F6" s="19">
        <f t="shared" si="3"/>
        <v>8</v>
      </c>
      <c r="G6" s="19">
        <f t="shared" si="3"/>
        <v>0</v>
      </c>
      <c r="H6" s="19" t="str">
        <f t="shared" si="3"/>
        <v>福島県　南会津町</v>
      </c>
      <c r="I6" s="19" t="str">
        <f t="shared" si="3"/>
        <v>法適用</v>
      </c>
      <c r="J6" s="19" t="str">
        <f t="shared" si="3"/>
        <v>下水道事業</v>
      </c>
      <c r="K6" s="19" t="str">
        <f t="shared" si="3"/>
        <v>簡易排水</v>
      </c>
      <c r="L6" s="19" t="str">
        <f t="shared" si="3"/>
        <v>J2</v>
      </c>
      <c r="M6" s="19" t="str">
        <f t="shared" si="3"/>
        <v>非設置</v>
      </c>
      <c r="N6" s="20" t="str">
        <f t="shared" si="3"/>
        <v>-</v>
      </c>
      <c r="O6" s="20">
        <f t="shared" si="3"/>
        <v>100</v>
      </c>
      <c r="P6" s="20">
        <f t="shared" si="3"/>
        <v>0.11</v>
      </c>
      <c r="Q6" s="20">
        <f t="shared" si="3"/>
        <v>95.45</v>
      </c>
      <c r="R6" s="20">
        <f t="shared" si="3"/>
        <v>4180</v>
      </c>
      <c r="S6" s="20">
        <f t="shared" si="3"/>
        <v>14517</v>
      </c>
      <c r="T6" s="20">
        <f t="shared" si="3"/>
        <v>886.47</v>
      </c>
      <c r="U6" s="20">
        <f t="shared" si="3"/>
        <v>16.38</v>
      </c>
      <c r="V6" s="20">
        <f t="shared" si="3"/>
        <v>16</v>
      </c>
      <c r="W6" s="20">
        <f t="shared" si="3"/>
        <v>0.05</v>
      </c>
      <c r="X6" s="20">
        <f t="shared" si="3"/>
        <v>320</v>
      </c>
      <c r="Y6" s="21" t="str">
        <f>IF(Y7="",NA(),Y7)</f>
        <v>-</v>
      </c>
      <c r="Z6" s="21" t="str">
        <f t="shared" ref="Z6:AH6" si="4">IF(Z7="",NA(),Z7)</f>
        <v>-</v>
      </c>
      <c r="AA6" s="21" t="str">
        <f t="shared" si="4"/>
        <v>-</v>
      </c>
      <c r="AB6" s="21" t="str">
        <f t="shared" si="4"/>
        <v>-</v>
      </c>
      <c r="AC6" s="21">
        <f t="shared" si="4"/>
        <v>64.98</v>
      </c>
      <c r="AD6" s="21" t="str">
        <f t="shared" si="4"/>
        <v>-</v>
      </c>
      <c r="AE6" s="21" t="str">
        <f t="shared" si="4"/>
        <v>-</v>
      </c>
      <c r="AF6" s="21" t="str">
        <f t="shared" si="4"/>
        <v>-</v>
      </c>
      <c r="AG6" s="21" t="str">
        <f t="shared" si="4"/>
        <v>-</v>
      </c>
      <c r="AH6" s="21">
        <f t="shared" si="4"/>
        <v>84.34</v>
      </c>
      <c r="AI6" s="20" t="str">
        <f>IF(AI7="","",IF(AI7="-","【-】","【"&amp;SUBSTITUTE(TEXT(AI7,"#,##0.00"),"-","△")&amp;"】"))</f>
        <v>【84.34】</v>
      </c>
      <c r="AJ6" s="21" t="str">
        <f>IF(AJ7="",NA(),AJ7)</f>
        <v>-</v>
      </c>
      <c r="AK6" s="21" t="str">
        <f t="shared" ref="AK6:AS6" si="5">IF(AK7="",NA(),AK7)</f>
        <v>-</v>
      </c>
      <c r="AL6" s="21" t="str">
        <f t="shared" si="5"/>
        <v>-</v>
      </c>
      <c r="AM6" s="21" t="str">
        <f t="shared" si="5"/>
        <v>-</v>
      </c>
      <c r="AN6" s="21">
        <f t="shared" si="5"/>
        <v>207.49</v>
      </c>
      <c r="AO6" s="21" t="str">
        <f t="shared" si="5"/>
        <v>-</v>
      </c>
      <c r="AP6" s="21" t="str">
        <f t="shared" si="5"/>
        <v>-</v>
      </c>
      <c r="AQ6" s="21" t="str">
        <f t="shared" si="5"/>
        <v>-</v>
      </c>
      <c r="AR6" s="21" t="str">
        <f t="shared" si="5"/>
        <v>-</v>
      </c>
      <c r="AS6" s="21">
        <f t="shared" si="5"/>
        <v>1369.17</v>
      </c>
      <c r="AT6" s="20" t="str">
        <f>IF(AT7="","",IF(AT7="-","【-】","【"&amp;SUBSTITUTE(TEXT(AT7,"#,##0.00"),"-","△")&amp;"】"))</f>
        <v>【1,369.17】</v>
      </c>
      <c r="AU6" s="21" t="str">
        <f>IF(AU7="",NA(),AU7)</f>
        <v>-</v>
      </c>
      <c r="AV6" s="21" t="str">
        <f t="shared" ref="AV6:BD6" si="6">IF(AV7="",NA(),AV7)</f>
        <v>-</v>
      </c>
      <c r="AW6" s="21" t="str">
        <f t="shared" si="6"/>
        <v>-</v>
      </c>
      <c r="AX6" s="21" t="str">
        <f t="shared" si="6"/>
        <v>-</v>
      </c>
      <c r="AY6" s="21" t="str">
        <f t="shared" si="6"/>
        <v>-</v>
      </c>
      <c r="AZ6" s="21" t="str">
        <f t="shared" si="6"/>
        <v>-</v>
      </c>
      <c r="BA6" s="21" t="str">
        <f t="shared" si="6"/>
        <v>-</v>
      </c>
      <c r="BB6" s="21" t="str">
        <f t="shared" si="6"/>
        <v>-</v>
      </c>
      <c r="BC6" s="21" t="str">
        <f t="shared" si="6"/>
        <v>-</v>
      </c>
      <c r="BD6" s="21">
        <f t="shared" si="6"/>
        <v>193.81</v>
      </c>
      <c r="BE6" s="20" t="str">
        <f>IF(BE7="","",IF(BE7="-","【-】","【"&amp;SUBSTITUTE(TEXT(BE7,"#,##0.00"),"-","△")&amp;"】"))</f>
        <v>【193.81】</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113.17</v>
      </c>
      <c r="BP6" s="20" t="str">
        <f>IF(BP7="","",IF(BP7="-","【-】","【"&amp;SUBSTITUTE(TEXT(BP7,"#,##0.00"),"-","△")&amp;"】"))</f>
        <v>【113.17】</v>
      </c>
      <c r="BQ6" s="21" t="str">
        <f>IF(BQ7="",NA(),BQ7)</f>
        <v>-</v>
      </c>
      <c r="BR6" s="21" t="str">
        <f t="shared" ref="BR6:BZ6" si="8">IF(BR7="",NA(),BR7)</f>
        <v>-</v>
      </c>
      <c r="BS6" s="21" t="str">
        <f t="shared" si="8"/>
        <v>-</v>
      </c>
      <c r="BT6" s="21" t="str">
        <f t="shared" si="8"/>
        <v>-</v>
      </c>
      <c r="BU6" s="21">
        <f t="shared" si="8"/>
        <v>32.520000000000003</v>
      </c>
      <c r="BV6" s="21" t="str">
        <f t="shared" si="8"/>
        <v>-</v>
      </c>
      <c r="BW6" s="21" t="str">
        <f t="shared" si="8"/>
        <v>-</v>
      </c>
      <c r="BX6" s="21" t="str">
        <f t="shared" si="8"/>
        <v>-</v>
      </c>
      <c r="BY6" s="21" t="str">
        <f t="shared" si="8"/>
        <v>-</v>
      </c>
      <c r="BZ6" s="21">
        <f t="shared" si="8"/>
        <v>31.6</v>
      </c>
      <c r="CA6" s="20" t="str">
        <f>IF(CA7="","",IF(CA7="-","【-】","【"&amp;SUBSTITUTE(TEXT(CA7,"#,##0.00"),"-","△")&amp;"】"))</f>
        <v>【31.60】</v>
      </c>
      <c r="CB6" s="21" t="str">
        <f>IF(CB7="",NA(),CB7)</f>
        <v>-</v>
      </c>
      <c r="CC6" s="21" t="str">
        <f t="shared" ref="CC6:CK6" si="9">IF(CC7="",NA(),CC7)</f>
        <v>-</v>
      </c>
      <c r="CD6" s="21" t="str">
        <f t="shared" si="9"/>
        <v>-</v>
      </c>
      <c r="CE6" s="21" t="str">
        <f t="shared" si="9"/>
        <v>-</v>
      </c>
      <c r="CF6" s="21">
        <f t="shared" si="9"/>
        <v>686.45</v>
      </c>
      <c r="CG6" s="21" t="str">
        <f t="shared" si="9"/>
        <v>-</v>
      </c>
      <c r="CH6" s="21" t="str">
        <f t="shared" si="9"/>
        <v>-</v>
      </c>
      <c r="CI6" s="21" t="str">
        <f t="shared" si="9"/>
        <v>-</v>
      </c>
      <c r="CJ6" s="21" t="str">
        <f t="shared" si="9"/>
        <v>-</v>
      </c>
      <c r="CK6" s="21">
        <f t="shared" si="9"/>
        <v>596.92999999999995</v>
      </c>
      <c r="CL6" s="20" t="str">
        <f>IF(CL7="","",IF(CL7="-","【-】","【"&amp;SUBSTITUTE(TEXT(CL7,"#,##0.00"),"-","△")&amp;"】"))</f>
        <v>【596.93】</v>
      </c>
      <c r="CM6" s="21" t="str">
        <f>IF(CM7="",NA(),CM7)</f>
        <v>-</v>
      </c>
      <c r="CN6" s="21" t="str">
        <f t="shared" ref="CN6:CV6" si="10">IF(CN7="",NA(),CN7)</f>
        <v>-</v>
      </c>
      <c r="CO6" s="21" t="str">
        <f t="shared" si="10"/>
        <v>-</v>
      </c>
      <c r="CP6" s="21" t="str">
        <f t="shared" si="10"/>
        <v>-</v>
      </c>
      <c r="CQ6" s="21">
        <f t="shared" si="10"/>
        <v>13.64</v>
      </c>
      <c r="CR6" s="21" t="str">
        <f t="shared" si="10"/>
        <v>-</v>
      </c>
      <c r="CS6" s="21" t="str">
        <f t="shared" si="10"/>
        <v>-</v>
      </c>
      <c r="CT6" s="21" t="str">
        <f t="shared" si="10"/>
        <v>-</v>
      </c>
      <c r="CU6" s="21" t="str">
        <f t="shared" si="10"/>
        <v>-</v>
      </c>
      <c r="CV6" s="21">
        <f t="shared" si="10"/>
        <v>24.44</v>
      </c>
      <c r="CW6" s="20" t="str">
        <f>IF(CW7="","",IF(CW7="-","【-】","【"&amp;SUBSTITUTE(TEXT(CW7,"#,##0.00"),"-","△")&amp;"】"))</f>
        <v>【24.44】</v>
      </c>
      <c r="CX6" s="21" t="str">
        <f>IF(CX7="",NA(),CX7)</f>
        <v>-</v>
      </c>
      <c r="CY6" s="21" t="str">
        <f t="shared" ref="CY6:DG6" si="11">IF(CY7="",NA(),CY7)</f>
        <v>-</v>
      </c>
      <c r="CZ6" s="21" t="str">
        <f t="shared" si="11"/>
        <v>-</v>
      </c>
      <c r="DA6" s="21" t="str">
        <f t="shared" si="11"/>
        <v>-</v>
      </c>
      <c r="DB6" s="21">
        <f t="shared" si="11"/>
        <v>100</v>
      </c>
      <c r="DC6" s="21" t="str">
        <f t="shared" si="11"/>
        <v>-</v>
      </c>
      <c r="DD6" s="21" t="str">
        <f t="shared" si="11"/>
        <v>-</v>
      </c>
      <c r="DE6" s="21" t="str">
        <f t="shared" si="11"/>
        <v>-</v>
      </c>
      <c r="DF6" s="21" t="str">
        <f t="shared" si="11"/>
        <v>-</v>
      </c>
      <c r="DG6" s="21">
        <f t="shared" si="11"/>
        <v>95.52</v>
      </c>
      <c r="DH6" s="20" t="str">
        <f>IF(DH7="","",IF(DH7="-","【-】","【"&amp;SUBSTITUTE(TEXT(DH7,"#,##0.00"),"-","△")&amp;"】"))</f>
        <v>【95.52】</v>
      </c>
      <c r="DI6" s="21" t="str">
        <f>IF(DI7="",NA(),DI7)</f>
        <v>-</v>
      </c>
      <c r="DJ6" s="21" t="str">
        <f t="shared" ref="DJ6:DR6" si="12">IF(DJ7="",NA(),DJ7)</f>
        <v>-</v>
      </c>
      <c r="DK6" s="21" t="str">
        <f t="shared" si="12"/>
        <v>-</v>
      </c>
      <c r="DL6" s="21" t="str">
        <f t="shared" si="12"/>
        <v>-</v>
      </c>
      <c r="DM6" s="21">
        <f t="shared" si="12"/>
        <v>3.19</v>
      </c>
      <c r="DN6" s="21" t="str">
        <f t="shared" si="12"/>
        <v>-</v>
      </c>
      <c r="DO6" s="21" t="str">
        <f t="shared" si="12"/>
        <v>-</v>
      </c>
      <c r="DP6" s="21" t="str">
        <f t="shared" si="12"/>
        <v>-</v>
      </c>
      <c r="DQ6" s="21" t="str">
        <f t="shared" si="12"/>
        <v>-</v>
      </c>
      <c r="DR6" s="21">
        <f t="shared" si="12"/>
        <v>33.799999999999997</v>
      </c>
      <c r="DS6" s="20" t="str">
        <f>IF(DS7="","",IF(DS7="-","【-】","【"&amp;SUBSTITUTE(TEXT(DS7,"#,##0.00"),"-","△")&amp;"】"))</f>
        <v>【33.80】</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0">
        <f t="shared" si="14"/>
        <v>0</v>
      </c>
      <c r="EO6" s="20" t="str">
        <f>IF(EO7="","",IF(EO7="-","【-】","【"&amp;SUBSTITUTE(TEXT(EO7,"#,##0.00"),"-","△")&amp;"】"))</f>
        <v>【0.00】</v>
      </c>
    </row>
    <row r="7" spans="1:148" s="22" customFormat="1" x14ac:dyDescent="0.15">
      <c r="A7" s="14"/>
      <c r="B7" s="23">
        <v>2021</v>
      </c>
      <c r="C7" s="23">
        <v>73687</v>
      </c>
      <c r="D7" s="23">
        <v>46</v>
      </c>
      <c r="E7" s="23">
        <v>17</v>
      </c>
      <c r="F7" s="23">
        <v>8</v>
      </c>
      <c r="G7" s="23">
        <v>0</v>
      </c>
      <c r="H7" s="23" t="s">
        <v>96</v>
      </c>
      <c r="I7" s="23" t="s">
        <v>97</v>
      </c>
      <c r="J7" s="23" t="s">
        <v>98</v>
      </c>
      <c r="K7" s="23" t="s">
        <v>99</v>
      </c>
      <c r="L7" s="23" t="s">
        <v>100</v>
      </c>
      <c r="M7" s="23" t="s">
        <v>101</v>
      </c>
      <c r="N7" s="24" t="s">
        <v>102</v>
      </c>
      <c r="O7" s="24">
        <v>100</v>
      </c>
      <c r="P7" s="24">
        <v>0.11</v>
      </c>
      <c r="Q7" s="24">
        <v>95.45</v>
      </c>
      <c r="R7" s="24">
        <v>4180</v>
      </c>
      <c r="S7" s="24">
        <v>14517</v>
      </c>
      <c r="T7" s="24">
        <v>886.47</v>
      </c>
      <c r="U7" s="24">
        <v>16.38</v>
      </c>
      <c r="V7" s="24">
        <v>16</v>
      </c>
      <c r="W7" s="24">
        <v>0.05</v>
      </c>
      <c r="X7" s="24">
        <v>320</v>
      </c>
      <c r="Y7" s="24" t="s">
        <v>102</v>
      </c>
      <c r="Z7" s="24" t="s">
        <v>102</v>
      </c>
      <c r="AA7" s="24" t="s">
        <v>102</v>
      </c>
      <c r="AB7" s="24" t="s">
        <v>102</v>
      </c>
      <c r="AC7" s="24">
        <v>64.98</v>
      </c>
      <c r="AD7" s="24" t="s">
        <v>102</v>
      </c>
      <c r="AE7" s="24" t="s">
        <v>102</v>
      </c>
      <c r="AF7" s="24" t="s">
        <v>102</v>
      </c>
      <c r="AG7" s="24" t="s">
        <v>102</v>
      </c>
      <c r="AH7" s="24">
        <v>84.34</v>
      </c>
      <c r="AI7" s="24">
        <v>84.34</v>
      </c>
      <c r="AJ7" s="24" t="s">
        <v>102</v>
      </c>
      <c r="AK7" s="24" t="s">
        <v>102</v>
      </c>
      <c r="AL7" s="24" t="s">
        <v>102</v>
      </c>
      <c r="AM7" s="24" t="s">
        <v>102</v>
      </c>
      <c r="AN7" s="24">
        <v>207.49</v>
      </c>
      <c r="AO7" s="24" t="s">
        <v>102</v>
      </c>
      <c r="AP7" s="24" t="s">
        <v>102</v>
      </c>
      <c r="AQ7" s="24" t="s">
        <v>102</v>
      </c>
      <c r="AR7" s="24" t="s">
        <v>102</v>
      </c>
      <c r="AS7" s="24">
        <v>1369.17</v>
      </c>
      <c r="AT7" s="24">
        <v>1369.17</v>
      </c>
      <c r="AU7" s="24" t="s">
        <v>102</v>
      </c>
      <c r="AV7" s="24" t="s">
        <v>102</v>
      </c>
      <c r="AW7" s="24" t="s">
        <v>102</v>
      </c>
      <c r="AX7" s="24" t="s">
        <v>102</v>
      </c>
      <c r="AY7" s="24" t="s">
        <v>102</v>
      </c>
      <c r="AZ7" s="24" t="s">
        <v>102</v>
      </c>
      <c r="BA7" s="24" t="s">
        <v>102</v>
      </c>
      <c r="BB7" s="24" t="s">
        <v>102</v>
      </c>
      <c r="BC7" s="24" t="s">
        <v>102</v>
      </c>
      <c r="BD7" s="24">
        <v>193.81</v>
      </c>
      <c r="BE7" s="24">
        <v>193.81</v>
      </c>
      <c r="BF7" s="24" t="s">
        <v>102</v>
      </c>
      <c r="BG7" s="24" t="s">
        <v>102</v>
      </c>
      <c r="BH7" s="24" t="s">
        <v>102</v>
      </c>
      <c r="BI7" s="24" t="s">
        <v>102</v>
      </c>
      <c r="BJ7" s="24">
        <v>0</v>
      </c>
      <c r="BK7" s="24" t="s">
        <v>102</v>
      </c>
      <c r="BL7" s="24" t="s">
        <v>102</v>
      </c>
      <c r="BM7" s="24" t="s">
        <v>102</v>
      </c>
      <c r="BN7" s="24" t="s">
        <v>102</v>
      </c>
      <c r="BO7" s="24">
        <v>113.17</v>
      </c>
      <c r="BP7" s="24">
        <v>113.17</v>
      </c>
      <c r="BQ7" s="24" t="s">
        <v>102</v>
      </c>
      <c r="BR7" s="24" t="s">
        <v>102</v>
      </c>
      <c r="BS7" s="24" t="s">
        <v>102</v>
      </c>
      <c r="BT7" s="24" t="s">
        <v>102</v>
      </c>
      <c r="BU7" s="24">
        <v>32.520000000000003</v>
      </c>
      <c r="BV7" s="24" t="s">
        <v>102</v>
      </c>
      <c r="BW7" s="24" t="s">
        <v>102</v>
      </c>
      <c r="BX7" s="24" t="s">
        <v>102</v>
      </c>
      <c r="BY7" s="24" t="s">
        <v>102</v>
      </c>
      <c r="BZ7" s="24">
        <v>31.6</v>
      </c>
      <c r="CA7" s="24">
        <v>31.6</v>
      </c>
      <c r="CB7" s="24" t="s">
        <v>102</v>
      </c>
      <c r="CC7" s="24" t="s">
        <v>102</v>
      </c>
      <c r="CD7" s="24" t="s">
        <v>102</v>
      </c>
      <c r="CE7" s="24" t="s">
        <v>102</v>
      </c>
      <c r="CF7" s="24">
        <v>686.45</v>
      </c>
      <c r="CG7" s="24" t="s">
        <v>102</v>
      </c>
      <c r="CH7" s="24" t="s">
        <v>102</v>
      </c>
      <c r="CI7" s="24" t="s">
        <v>102</v>
      </c>
      <c r="CJ7" s="24" t="s">
        <v>102</v>
      </c>
      <c r="CK7" s="24">
        <v>596.92999999999995</v>
      </c>
      <c r="CL7" s="24">
        <v>596.92999999999995</v>
      </c>
      <c r="CM7" s="24" t="s">
        <v>102</v>
      </c>
      <c r="CN7" s="24" t="s">
        <v>102</v>
      </c>
      <c r="CO7" s="24" t="s">
        <v>102</v>
      </c>
      <c r="CP7" s="24" t="s">
        <v>102</v>
      </c>
      <c r="CQ7" s="24">
        <v>13.64</v>
      </c>
      <c r="CR7" s="24" t="s">
        <v>102</v>
      </c>
      <c r="CS7" s="24" t="s">
        <v>102</v>
      </c>
      <c r="CT7" s="24" t="s">
        <v>102</v>
      </c>
      <c r="CU7" s="24" t="s">
        <v>102</v>
      </c>
      <c r="CV7" s="24">
        <v>24.44</v>
      </c>
      <c r="CW7" s="24">
        <v>24.44</v>
      </c>
      <c r="CX7" s="24" t="s">
        <v>102</v>
      </c>
      <c r="CY7" s="24" t="s">
        <v>102</v>
      </c>
      <c r="CZ7" s="24" t="s">
        <v>102</v>
      </c>
      <c r="DA7" s="24" t="s">
        <v>102</v>
      </c>
      <c r="DB7" s="24">
        <v>100</v>
      </c>
      <c r="DC7" s="24" t="s">
        <v>102</v>
      </c>
      <c r="DD7" s="24" t="s">
        <v>102</v>
      </c>
      <c r="DE7" s="24" t="s">
        <v>102</v>
      </c>
      <c r="DF7" s="24" t="s">
        <v>102</v>
      </c>
      <c r="DG7" s="24">
        <v>95.52</v>
      </c>
      <c r="DH7" s="24">
        <v>95.52</v>
      </c>
      <c r="DI7" s="24" t="s">
        <v>102</v>
      </c>
      <c r="DJ7" s="24" t="s">
        <v>102</v>
      </c>
      <c r="DK7" s="24" t="s">
        <v>102</v>
      </c>
      <c r="DL7" s="24" t="s">
        <v>102</v>
      </c>
      <c r="DM7" s="24">
        <v>3.19</v>
      </c>
      <c r="DN7" s="24" t="s">
        <v>102</v>
      </c>
      <c r="DO7" s="24" t="s">
        <v>102</v>
      </c>
      <c r="DP7" s="24" t="s">
        <v>102</v>
      </c>
      <c r="DQ7" s="24" t="s">
        <v>102</v>
      </c>
      <c r="DR7" s="24">
        <v>33.799999999999997</v>
      </c>
      <c r="DS7" s="24">
        <v>33.799999999999997</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