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LS220DB798\share\施設維持課\●照会・通知関係（施設維持課）\R4\下水道関係(公営企業）\照会\済\050112_【1月27日（金）期限】公営企業に係る経営比較分析表（令和３年度決算）の分析等について\回答\"/>
    </mc:Choice>
  </mc:AlternateContent>
  <xr:revisionPtr revIDLastSave="0" documentId="13_ncr:1_{EE37BA7F-0369-4B59-99BC-4119507D50A6}" xr6:coauthVersionLast="47" xr6:coauthVersionMax="47" xr10:uidLastSave="{00000000-0000-0000-0000-000000000000}"/>
  <workbookProtection workbookAlgorithmName="SHA-512" workbookHashValue="rn3wVo91UDDSqw/RcVt6EFFce793U+iG8TqNyVOen/giYTFQUwsTXQN81ItNTvMpgzqGK7uRIRRvaEZd/yyuYw==" workbookSaltValue="6aiBGRaYdobo3+3hc6S0m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AL8" i="4"/>
  <c r="I8" i="4"/>
</calcChain>
</file>

<file path=xl/sharedStrings.xml><?xml version="1.0" encoding="utf-8"?>
<sst xmlns="http://schemas.openxmlformats.org/spreadsheetml/2006/main" count="258" uniqueCount="118">
  <si>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</si>
  <si>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</si>
  <si>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</si>
  <si>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</si>
  <si>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</si>
  <si>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</si>
  <si>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</si>
  <si>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</si>
  <si>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</si>
  <si>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</si>
  <si>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</si>
  <si>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</si>
  <si>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</si>
  <si>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</si>
  <si>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</si>
  <si>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</si>
  <si>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</si>
  <si>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</si>
  <si>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</si>
  <si>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</si>
  <si>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</si>
  <si>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</si>
  <si>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</si>
  <si>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</si>
  <si>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</si>
  <si>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</si>
  <si>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</si>
  <si>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</si>
  <si>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</si>
  <si>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</si>
  <si>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</si>
  <si>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</si>
  <si>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</si>
  <si>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</si>
  <si>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</si>
  <si>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</si>
  <si>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</si>
  <si>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</si>
  <si>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</si>
  <si>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</si>
  <si>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</si>
  <si>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</si>
  <si>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</si>
  <si>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</si>
  <si>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</si>
  <si>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</si>
  <si>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</si>
  <si>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</si>
  <si>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</si>
  <si>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</si>
  <si>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</si>
  <si>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</si>
  <si>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</si>
  <si>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</si>
  <si>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</si>
  <si>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</si>
  <si>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</si>
  <si>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</si>
  <si>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</si>
  <si>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</si>
  <si>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</si>
  <si>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</si>
  <si>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</si>
  <si>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</si>
  <si>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</si>
  <si>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</si>
  <si>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</si>
  <si>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</si>
  <si>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</si>
  <si>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</si>
  <si>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</si>
  <si>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</si>
  <si>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</si>
  <si>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</si>
  <si>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</si>
  <si>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</si>
  <si>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</si>
  <si>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</si>
  <si>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</si>
  <si>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</si>
  <si>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</si>
  <si>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</si>
  <si>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</si>
  <si>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</si>
  <si>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</si>
  <si>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</si>
  <si>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</si>
  <si>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</si>
  <si>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</si>
  <si>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</si>
  <si>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</si>
  <si>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</si>
  <si>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</si>
  <si>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</si>
  <si>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</si>
  <si>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</si>
  <si>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</si>
  <si>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</si>
  <si>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</si>
  <si>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双葉地方広域市町村圏組合</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</si>
  <si>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</si>
  <si>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</si>
  <si>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</si>
  <si>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</si>
  <si>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</si>
  <si>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</si>
  <si>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</si>
  <si>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</si>
  <si>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</si>
  <si>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</si>
  <si>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</si>
  <si>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</si>
  <si>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</si>
  <si>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</si>
  <si>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</si>
  <si>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</si>
  <si>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</si>
  <si>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当組合の下水道処理施設は、震災以降、原発事故による避難区域に指定されたことで、休止状態となっており、現在も再開の目途は立っておりません。
従って、経営比較等の分析においても具体的な取組等に着手できない状況です。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</si>
</sst>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04-4C77-AE45-4652345FC6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0.12</c:v>
                </c:pt>
                <c:pt idx="2">
                  <c:v>0.1</c:v>
                </c:pt>
                <c:pt idx="3">
                  <c:v>0.32</c:v>
                </c:pt>
                <c:pt idx="4">
                  <c:v>0.1</c:v>
                </c:pt>
              </c:numCache>
            </c:numRef>
          </c:val>
          <c:smooth val="0"/>
          <c:extLst>
            <c:ext xmlns:c16="http://schemas.microsoft.com/office/drawing/2014/chart" uri="{C3380CC4-5D6E-409C-BE32-E72D297353CC}">
              <c16:uniqueId val="{00000001-1904-4C77-AE45-4652345FC6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40-4299-99AC-8D1BEC8491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49.68</c:v>
                </c:pt>
                <c:pt idx="2">
                  <c:v>49.27</c:v>
                </c:pt>
                <c:pt idx="3">
                  <c:v>49.47</c:v>
                </c:pt>
                <c:pt idx="4">
                  <c:v>48.19</c:v>
                </c:pt>
              </c:numCache>
            </c:numRef>
          </c:val>
          <c:smooth val="0"/>
          <c:extLst>
            <c:ext xmlns:c16="http://schemas.microsoft.com/office/drawing/2014/chart" uri="{C3380CC4-5D6E-409C-BE32-E72D297353CC}">
              <c16:uniqueId val="{00000001-9240-4299-99AC-8D1BEC8491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9F8-4B35-8AAF-7BB0B0FC16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83.35</c:v>
                </c:pt>
                <c:pt idx="2">
                  <c:v>83.16</c:v>
                </c:pt>
                <c:pt idx="3">
                  <c:v>82.06</c:v>
                </c:pt>
                <c:pt idx="4">
                  <c:v>82.26</c:v>
                </c:pt>
              </c:numCache>
            </c:numRef>
          </c:val>
          <c:smooth val="0"/>
          <c:extLst>
            <c:ext xmlns:c16="http://schemas.microsoft.com/office/drawing/2014/chart" uri="{C3380CC4-5D6E-409C-BE32-E72D297353CC}">
              <c16:uniqueId val="{00000001-49F8-4B35-8AAF-7BB0B0FC16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98.88</c:v>
                </c:pt>
                <c:pt idx="1">
                  <c:v>98.95</c:v>
                </c:pt>
                <c:pt idx="2">
                  <c:v>99.15</c:v>
                </c:pt>
                <c:pt idx="3">
                  <c:v>99.33</c:v>
                </c:pt>
                <c:pt idx="4">
                  <c:v>100</c:v>
                </c:pt>
              </c:numCache>
            </c:numRef>
          </c:val>
          <c:extLst>
            <c:ext xmlns:c16="http://schemas.microsoft.com/office/drawing/2014/chart" uri="{C3380CC4-5D6E-409C-BE32-E72D297353CC}">
              <c16:uniqueId val="{00000000-2EB2-4E71-B1D3-C255226021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2-4E71-B1D3-C255226021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7-4FAA-AA1D-EDE89CCC7A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7-4FAA-AA1D-EDE89CCC7A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4-4B43-84C6-077326BBC20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4-4B43-84C6-077326BBC20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5-41F9-89E8-56341D9716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5-41F9-89E8-56341D9716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52-4FE8-B583-E9E45DE489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52-4FE8-B583-E9E45DE489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23-4784-B041-7B859D43EA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1048.23</c:v>
                </c:pt>
                <c:pt idx="2">
                  <c:v>1130.42</c:v>
                </c:pt>
                <c:pt idx="3">
                  <c:v>1245.0999999999999</c:v>
                </c:pt>
                <c:pt idx="4">
                  <c:v>1108.8</c:v>
                </c:pt>
              </c:numCache>
            </c:numRef>
          </c:val>
          <c:smooth val="0"/>
          <c:extLst>
            <c:ext xmlns:c16="http://schemas.microsoft.com/office/drawing/2014/chart" uri="{C3380CC4-5D6E-409C-BE32-E72D297353CC}">
              <c16:uniqueId val="{00000001-A023-4784-B041-7B859D43EA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77-49E5-9751-3A0DE95FE4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78.92</c:v>
                </c:pt>
                <c:pt idx="2">
                  <c:v>74.17</c:v>
                </c:pt>
                <c:pt idx="3">
                  <c:v>79.77</c:v>
                </c:pt>
                <c:pt idx="4">
                  <c:v>79.63</c:v>
                </c:pt>
              </c:numCache>
            </c:numRef>
          </c:val>
          <c:smooth val="0"/>
          <c:extLst>
            <c:ext xmlns:c16="http://schemas.microsoft.com/office/drawing/2014/chart" uri="{C3380CC4-5D6E-409C-BE32-E72D297353CC}">
              <c16:uniqueId val="{00000001-5777-49E5-9751-3A0DE95FE4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87-4E9F-B41A-578AC0C418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220.31</c:v>
                </c:pt>
                <c:pt idx="2">
                  <c:v>230.95</c:v>
                </c:pt>
                <c:pt idx="3">
                  <c:v>214.56</c:v>
                </c:pt>
                <c:pt idx="4">
                  <c:v>213.66</c:v>
                </c:pt>
              </c:numCache>
            </c:numRef>
          </c:val>
          <c:smooth val="0"/>
          <c:extLst>
            <c:ext xmlns:c16="http://schemas.microsoft.com/office/drawing/2014/chart" uri="{C3380CC4-5D6E-409C-BE32-E72D297353CC}">
              <c16:uniqueId val="{00000001-CD87-4E9F-B41A-578AC0C418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双葉地方広域市町村圏組合</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t="str">
        <f>データ!S6</f>
        <v>-</v>
      </c>
      <c r="AM8" s="55"/>
      <c r="AN8" s="55"/>
      <c r="AO8" s="55"/>
      <c r="AP8" s="55"/>
      <c r="AQ8" s="55"/>
      <c r="AR8" s="55"/>
      <c r="AS8" s="55"/>
      <c r="AT8" s="54" t="str">
        <f>データ!T6</f>
        <v>-</v>
      </c>
      <c r="AU8" s="54"/>
      <c r="AV8" s="54"/>
      <c r="AW8" s="54"/>
      <c r="AX8" s="54"/>
      <c r="AY8" s="54"/>
      <c r="AZ8" s="54"/>
      <c r="BA8" s="54"/>
      <c r="BB8" s="54" t="str">
        <f>データ!U6</f>
        <v>-</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100</v>
      </c>
      <c r="Q10" s="54"/>
      <c r="R10" s="54"/>
      <c r="S10" s="54"/>
      <c r="T10" s="54"/>
      <c r="U10" s="54"/>
      <c r="V10" s="54"/>
      <c r="W10" s="54" t="str">
        <f>データ!Q6</f>
        <v>-</v>
      </c>
      <c r="X10" s="54"/>
      <c r="Y10" s="54"/>
      <c r="Z10" s="54"/>
      <c r="AA10" s="54"/>
      <c r="AB10" s="54"/>
      <c r="AC10" s="54"/>
      <c r="AD10" s="55">
        <f>データ!R6</f>
        <v>0</v>
      </c>
      <c r="AE10" s="55"/>
      <c r="AF10" s="55"/>
      <c r="AG10" s="55"/>
      <c r="AH10" s="55"/>
      <c r="AI10" s="55"/>
      <c r="AJ10" s="55"/>
      <c r="AK10" s="2"/>
      <c r="AL10" s="55">
        <f>データ!V6</f>
        <v>11039</v>
      </c>
      <c r="AM10" s="55"/>
      <c r="AN10" s="55"/>
      <c r="AO10" s="55"/>
      <c r="AP10" s="55"/>
      <c r="AQ10" s="55"/>
      <c r="AR10" s="55"/>
      <c r="AS10" s="55"/>
      <c r="AT10" s="54">
        <f>データ!W6</f>
        <v>24.53</v>
      </c>
      <c r="AU10" s="54"/>
      <c r="AV10" s="54"/>
      <c r="AW10" s="54"/>
      <c r="AX10" s="54"/>
      <c r="AY10" s="54"/>
      <c r="AZ10" s="54"/>
      <c r="BA10" s="54"/>
      <c r="BB10" s="54">
        <f>データ!X6</f>
        <v>450.02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45</v>
      </c>
      <c r="N86" s="12" t="s">
        <v>44</v>
      </c>
      <c r="O86" s="12" t="str">
        <f>データ!EO6</f>
        <v>【0.24】</v>
      </c>
    </row>
  </sheetData>
  <sheetProtection algorithmName="SHA-512" hashValue="HqVAImnE8fnECPbaK0pGKLNLZK5+K7Hq9aZ0HPyW/tOCP7qrEL6IcQhKSHG3n15wf53qn+pOYsW42vteEkNmnA==" saltValue="MwprqTSKonOnfdq9QiAT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78735</v>
      </c>
      <c r="D6" s="19">
        <f t="shared" si="3"/>
        <v>47</v>
      </c>
      <c r="E6" s="19">
        <f t="shared" si="3"/>
        <v>17</v>
      </c>
      <c r="F6" s="19">
        <f t="shared" si="3"/>
        <v>1</v>
      </c>
      <c r="G6" s="19">
        <f t="shared" si="3"/>
        <v>0</v>
      </c>
      <c r="H6" s="19" t="str">
        <f t="shared" si="3"/>
        <v>福島県　双葉地方広域市町村圏組合</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100</v>
      </c>
      <c r="Q6" s="20" t="str">
        <f t="shared" si="3"/>
        <v>-</v>
      </c>
      <c r="R6" s="20">
        <f t="shared" si="3"/>
        <v>0</v>
      </c>
      <c r="S6" s="20" t="str">
        <f t="shared" si="3"/>
        <v>-</v>
      </c>
      <c r="T6" s="20" t="str">
        <f t="shared" si="3"/>
        <v>-</v>
      </c>
      <c r="U6" s="20" t="str">
        <f t="shared" si="3"/>
        <v>-</v>
      </c>
      <c r="V6" s="20">
        <f t="shared" si="3"/>
        <v>11039</v>
      </c>
      <c r="W6" s="20">
        <f t="shared" si="3"/>
        <v>24.53</v>
      </c>
      <c r="X6" s="20">
        <f t="shared" si="3"/>
        <v>450.02</v>
      </c>
      <c r="Y6" s="21">
        <f>IF(Y7="",NA(),Y7)</f>
        <v>98.88</v>
      </c>
      <c r="Z6" s="21">
        <f t="shared" ref="Z6:AH6" si="4">IF(Z7="",NA(),Z7)</f>
        <v>98.95</v>
      </c>
      <c r="AA6" s="21">
        <f t="shared" si="4"/>
        <v>99.15</v>
      </c>
      <c r="AB6" s="21">
        <f t="shared" si="4"/>
        <v>99.33</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t="str">
        <f t="shared" si="7"/>
        <v>-</v>
      </c>
      <c r="BJ6" s="21" t="str">
        <f t="shared" si="7"/>
        <v>-</v>
      </c>
      <c r="BK6" s="21">
        <f t="shared" si="7"/>
        <v>1217.7</v>
      </c>
      <c r="BL6" s="21">
        <f t="shared" si="7"/>
        <v>1048.23</v>
      </c>
      <c r="BM6" s="21">
        <f t="shared" si="7"/>
        <v>1130.42</v>
      </c>
      <c r="BN6" s="21">
        <f t="shared" si="7"/>
        <v>1245.0999999999999</v>
      </c>
      <c r="BO6" s="21">
        <f t="shared" si="7"/>
        <v>1108.8</v>
      </c>
      <c r="BP6" s="20" t="str">
        <f>IF(BP7="","",IF(BP7="-","【-】","【"&amp;SUBSTITUTE(TEXT(BP7,"#,##0.00"),"-","△")&amp;"】"))</f>
        <v>【669.11】</v>
      </c>
      <c r="BQ6" s="20">
        <f>IF(BQ7="",NA(),BQ7)</f>
        <v>0</v>
      </c>
      <c r="BR6" s="20">
        <f t="shared" ref="BR6:BZ6" si="8">IF(BR7="",NA(),BR7)</f>
        <v>0</v>
      </c>
      <c r="BS6" s="20">
        <f t="shared" si="8"/>
        <v>0</v>
      </c>
      <c r="BT6" s="20">
        <f t="shared" si="8"/>
        <v>0</v>
      </c>
      <c r="BU6" s="20">
        <f t="shared" si="8"/>
        <v>0</v>
      </c>
      <c r="BV6" s="21">
        <f t="shared" si="8"/>
        <v>66.680000000000007</v>
      </c>
      <c r="BW6" s="21">
        <f t="shared" si="8"/>
        <v>78.92</v>
      </c>
      <c r="BX6" s="21">
        <f t="shared" si="8"/>
        <v>74.17</v>
      </c>
      <c r="BY6" s="21">
        <f t="shared" si="8"/>
        <v>79.77</v>
      </c>
      <c r="BZ6" s="21">
        <f t="shared" si="8"/>
        <v>79.63</v>
      </c>
      <c r="CA6" s="20" t="str">
        <f>IF(CA7="","",IF(CA7="-","【-】","【"&amp;SUBSTITUTE(TEXT(CA7,"#,##0.00"),"-","△")&amp;"】"))</f>
        <v>【99.73】</v>
      </c>
      <c r="CB6" s="21" t="str">
        <f>IF(CB7="",NA(),CB7)</f>
        <v>-</v>
      </c>
      <c r="CC6" s="21" t="str">
        <f t="shared" ref="CC6:CK6" si="9">IF(CC7="",NA(),CC7)</f>
        <v>-</v>
      </c>
      <c r="CD6" s="21" t="str">
        <f t="shared" si="9"/>
        <v>-</v>
      </c>
      <c r="CE6" s="21" t="str">
        <f t="shared" si="9"/>
        <v>-</v>
      </c>
      <c r="CF6" s="21" t="str">
        <f t="shared" si="9"/>
        <v>-</v>
      </c>
      <c r="CG6" s="21">
        <f t="shared" si="9"/>
        <v>260.11</v>
      </c>
      <c r="CH6" s="21">
        <f t="shared" si="9"/>
        <v>220.31</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41.45</v>
      </c>
      <c r="CS6" s="21">
        <f t="shared" si="10"/>
        <v>49.68</v>
      </c>
      <c r="CT6" s="21">
        <f t="shared" si="10"/>
        <v>49.27</v>
      </c>
      <c r="CU6" s="21">
        <f t="shared" si="10"/>
        <v>49.47</v>
      </c>
      <c r="CV6" s="21">
        <f t="shared" si="10"/>
        <v>48.19</v>
      </c>
      <c r="CW6" s="20" t="str">
        <f>IF(CW7="","",IF(CW7="-","【-】","【"&amp;SUBSTITUTE(TEXT(CW7,"#,##0.00"),"-","△")&amp;"】"))</f>
        <v>【59.99】</v>
      </c>
      <c r="CX6" s="21">
        <f>IF(CX7="",NA(),CX7)</f>
        <v>100</v>
      </c>
      <c r="CY6" s="21">
        <f t="shared" ref="CY6:DG6" si="11">IF(CY7="",NA(),CY7)</f>
        <v>100</v>
      </c>
      <c r="CZ6" s="21">
        <f t="shared" si="11"/>
        <v>100</v>
      </c>
      <c r="DA6" s="21">
        <f t="shared" si="11"/>
        <v>100</v>
      </c>
      <c r="DB6" s="21">
        <f t="shared" si="11"/>
        <v>100</v>
      </c>
      <c r="DC6" s="21">
        <f t="shared" si="11"/>
        <v>64.510000000000005</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f t="shared" si="14"/>
        <v>7.0000000000000007E-2</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78735</v>
      </c>
      <c r="D7" s="23">
        <v>47</v>
      </c>
      <c r="E7" s="23">
        <v>17</v>
      </c>
      <c r="F7" s="23">
        <v>1</v>
      </c>
      <c r="G7" s="23">
        <v>0</v>
      </c>
      <c r="H7" s="23" t="s">
        <v>99</v>
      </c>
      <c r="I7" s="23" t="s">
        <v>100</v>
      </c>
      <c r="J7" s="23" t="s">
        <v>101</v>
      </c>
      <c r="K7" s="23" t="s">
        <v>102</v>
      </c>
      <c r="L7" s="23" t="s">
        <v>103</v>
      </c>
      <c r="M7" s="23" t="s">
        <v>104</v>
      </c>
      <c r="N7" s="24" t="s">
        <v>105</v>
      </c>
      <c r="O7" s="24" t="s">
        <v>106</v>
      </c>
      <c r="P7" s="24">
        <v>100</v>
      </c>
      <c r="Q7" s="24" t="s">
        <v>105</v>
      </c>
      <c r="R7" s="24">
        <v>0</v>
      </c>
      <c r="S7" s="24" t="s">
        <v>105</v>
      </c>
      <c r="T7" s="24" t="s">
        <v>105</v>
      </c>
      <c r="U7" s="24" t="s">
        <v>105</v>
      </c>
      <c r="V7" s="24">
        <v>11039</v>
      </c>
      <c r="W7" s="24">
        <v>24.53</v>
      </c>
      <c r="X7" s="24">
        <v>450.02</v>
      </c>
      <c r="Y7" s="24">
        <v>98.88</v>
      </c>
      <c r="Z7" s="24">
        <v>98.95</v>
      </c>
      <c r="AA7" s="24">
        <v>99.15</v>
      </c>
      <c r="AB7" s="24">
        <v>99.33</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105</v>
      </c>
      <c r="BG7" s="24" t="s">
        <v>105</v>
      </c>
      <c r="BH7" s="24" t="s">
        <v>105</v>
      </c>
      <c r="BI7" s="24" t="s">
        <v>105</v>
      </c>
      <c r="BJ7" s="24" t="s">
        <v>105</v>
      </c>
      <c r="BK7" s="24">
        <v>1217.7</v>
      </c>
      <c r="BL7" s="24">
        <v>1048.23</v>
      </c>
      <c r="BM7" s="24">
        <v>1130.42</v>
      </c>
      <c r="BN7" s="24">
        <v>1245.0999999999999</v>
      </c>
      <c r="BO7" s="24">
        <v>1108.8</v>
      </c>
      <c r="BP7" s="24">
        <v>669.11</v>
      </c>
      <c r="BQ7" s="24">
        <v>0</v>
      </c>
      <c r="BR7" s="24">
        <v>0</v>
      </c>
      <c r="BS7" s="24">
        <v>0</v>
      </c>
      <c r="BT7" s="24">
        <v>0</v>
      </c>
      <c r="BU7" s="24">
        <v>0</v>
      </c>
      <c r="BV7" s="24">
        <v>66.680000000000007</v>
      </c>
      <c r="BW7" s="24">
        <v>78.92</v>
      </c>
      <c r="BX7" s="24">
        <v>74.17</v>
      </c>
      <c r="BY7" s="24">
        <v>79.77</v>
      </c>
      <c r="BZ7" s="24">
        <v>79.63</v>
      </c>
      <c r="CA7" s="24">
        <v>99.73</v>
      </c>
      <c r="CB7" s="24" t="s">
        <v>105</v>
      </c>
      <c r="CC7" s="24" t="s">
        <v>105</v>
      </c>
      <c r="CD7" s="24" t="s">
        <v>105</v>
      </c>
      <c r="CE7" s="24" t="s">
        <v>105</v>
      </c>
      <c r="CF7" s="24" t="s">
        <v>105</v>
      </c>
      <c r="CG7" s="24">
        <v>260.11</v>
      </c>
      <c r="CH7" s="24">
        <v>220.31</v>
      </c>
      <c r="CI7" s="24">
        <v>230.95</v>
      </c>
      <c r="CJ7" s="24">
        <v>214.56</v>
      </c>
      <c r="CK7" s="24">
        <v>213.66</v>
      </c>
      <c r="CL7" s="24">
        <v>134.97999999999999</v>
      </c>
      <c r="CM7" s="24" t="s">
        <v>105</v>
      </c>
      <c r="CN7" s="24" t="s">
        <v>105</v>
      </c>
      <c r="CO7" s="24" t="s">
        <v>105</v>
      </c>
      <c r="CP7" s="24" t="s">
        <v>105</v>
      </c>
      <c r="CQ7" s="24" t="s">
        <v>105</v>
      </c>
      <c r="CR7" s="24">
        <v>41.45</v>
      </c>
      <c r="CS7" s="24">
        <v>49.68</v>
      </c>
      <c r="CT7" s="24">
        <v>49.27</v>
      </c>
      <c r="CU7" s="24">
        <v>49.47</v>
      </c>
      <c r="CV7" s="24">
        <v>48.19</v>
      </c>
      <c r="CW7" s="24">
        <v>59.99</v>
      </c>
      <c r="CX7" s="24">
        <v>100</v>
      </c>
      <c r="CY7" s="24">
        <v>100</v>
      </c>
      <c r="CZ7" s="24">
        <v>100</v>
      </c>
      <c r="DA7" s="24">
        <v>100</v>
      </c>
      <c r="DB7" s="24">
        <v>100</v>
      </c>
      <c r="DC7" s="24">
        <v>64.510000000000005</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v>7.0000000000000007E-2</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