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4経営比較分析\提出\"/>
    </mc:Choice>
  </mc:AlternateContent>
  <xr:revisionPtr revIDLastSave="0" documentId="13_ncr:1_{9F08D6DA-23E7-44C4-B28D-08AC6EACB5C6}" xr6:coauthVersionLast="45" xr6:coauthVersionMax="45" xr10:uidLastSave="{00000000-0000-0000-0000-000000000000}"/>
  <workbookProtection workbookAlgorithmName="SHA-512" workbookHashValue="BRptTHH7qwGMdcQ7S4k0dW9e6pWtTlofb3VfXU5UOiBfOkVa5Scj2evPjO3ZiH5lS03u8CCCi2i6+s+OdYDdng==" workbookSaltValue="sEFJ8erat40MX90HOVJun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E85" i="4"/>
  <c r="BB10" i="4"/>
  <c r="AT10" i="4"/>
  <c r="AL10" i="4"/>
  <c r="W10" i="4"/>
  <c r="BB8" i="4"/>
  <c r="AT8" i="4"/>
  <c r="AL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<sst xmlns="http://schemas.openxmlformats.org/spreadsheetml/2006/main" count="228" uniqueCount="114">
  <si>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</si>
  <si>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</si>
  <si>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</si>
  <si>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</si>
  <si>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</si>
  <si>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</si>
  <si>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</si>
  <si>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</si>
  <si>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</si>
  <si>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</si>
  <si>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</si>
  <si>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</si>
  <si>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</si>
  <si>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</si>
  <si>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</si>
  <si>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</si>
  <si>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</si>
  <si>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</si>
  <si>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</si>
  <si>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</si>
  <si>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</si>
  <si>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</si>
  <si>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</si>
  <si>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</si>
  <si>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</si>
  <si>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</si>
  <si>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</si>
  <si>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</si>
  <si>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</si>
  <si>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</si>
  <si>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</si>
  <si>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</si>
  <si>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</si>
  <si>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</si>
  <si>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</si>
  <si>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</si>
  <si>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</si>
  <si>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</si>
  <si>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</si>
  <si>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</si>
  <si>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</si>
  <si>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</si>
  <si>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</si>
  <si>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</si>
  <si>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</si>
  <si>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</si>
  <si>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</si>
  <si>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</si>
  <si>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</si>
  <si>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</si>
  <si>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</si>
  <si>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</si>
  <si>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</si>
  <si>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</si>
  <si>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</si>
  <si>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</si>
  <si>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</si>
  <si>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</si>
  <si>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</si>
  <si>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</si>
  <si>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</si>
  <si>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</si>
  <si>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</si>
  <si>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</si>
  <si>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</si>
  <si>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</si>
  <si>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</si>
  <si>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</si>
  <si>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</si>
  <si>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</si>
  <si>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</si>
  <si>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</si>
  <si>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</si>
  <si>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</si>
  <si>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</si>
  <si>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</si>
  <si>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</si>
  <si>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</si>
  <si>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</si>
  <si>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</si>
  <si>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</si>
  <si>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</si>
  <si>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</si>
  <si>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</si>
  <si>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</si>
  <si>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</si>
  <si>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</si>
  <si>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</si>
  <si>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</si>
  <si>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</si>
  <si>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</si>
  <si>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</si>
  <si>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</si>
  <si>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</si>
  <si>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</si>
  <si>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</si>
  <si>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</si>
  <si>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</si>
  <si>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</si>
  <si>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</si>
  <si>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</si>
  <si>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</si>
  <si>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</si>
  <si>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</si>
  <si>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</si>
  <si>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</si>
  <si>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</si>
  <si>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</si>
  <si>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</si>
  <si>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</si>
  <si>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</si>
  <si>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化について、一般会計からの繰入金等で経常収益を賄っている状況であり、今後も給水収益の減少傾向、維持管理費の増加傾向が予想されるため、適正な料金設定を検討し財源の確保に努めるとともに、施設の統廃合やダウンサイジングを検討し費用の抑制に努める必要がある。
　老朽化の状況については、耐用年数を経過した管路等の現状を正確に把握したうえで、適正な計画により施設の更新を図り、施設の効率性を高める。
　これらを踏まえ、計画的な運営に努める。</t>
    <rPh sb="1" eb="3">
      <t>ケイエイ</t>
    </rPh>
    <rPh sb="4" eb="7">
      <t>ケンゼンカ</t>
    </rPh>
    <rPh sb="12" eb="14">
      <t>イッパン</t>
    </rPh>
    <rPh sb="14" eb="16">
      <t>カイケイ</t>
    </rPh>
    <rPh sb="19" eb="21">
      <t>クリイレ</t>
    </rPh>
    <rPh sb="21" eb="22">
      <t>キン</t>
    </rPh>
    <rPh sb="22" eb="23">
      <t>ナド</t>
    </rPh>
    <rPh sb="24" eb="26">
      <t>ケイジョウ</t>
    </rPh>
    <rPh sb="26" eb="28">
      <t>シュウエキ</t>
    </rPh>
    <rPh sb="29" eb="30">
      <t>マカナ</t>
    </rPh>
    <rPh sb="34" eb="36">
      <t>ジョウキョウ</t>
    </rPh>
    <rPh sb="40" eb="42">
      <t>コンゴ</t>
    </rPh>
    <rPh sb="43" eb="45">
      <t>キュウスイ</t>
    </rPh>
    <rPh sb="45" eb="47">
      <t>シュウエキ</t>
    </rPh>
    <rPh sb="48" eb="50">
      <t>ゲンショウ</t>
    </rPh>
    <rPh sb="50" eb="52">
      <t>ケイコウ</t>
    </rPh>
    <rPh sb="55" eb="58">
      <t>カンリヒ</t>
    </rPh>
    <rPh sb="59" eb="61">
      <t>ゾウカ</t>
    </rPh>
    <rPh sb="61" eb="63">
      <t>ケイコウ</t>
    </rPh>
    <rPh sb="64" eb="66">
      <t>ヨソウ</t>
    </rPh>
    <rPh sb="72" eb="74">
      <t>テキセイ</t>
    </rPh>
    <rPh sb="75" eb="77">
      <t>リョウキン</t>
    </rPh>
    <rPh sb="77" eb="79">
      <t>セッテイ</t>
    </rPh>
    <rPh sb="80" eb="82">
      <t>ケントウ</t>
    </rPh>
    <rPh sb="83" eb="85">
      <t>ザイゲン</t>
    </rPh>
    <rPh sb="86" eb="88">
      <t>カクホ</t>
    </rPh>
    <rPh sb="89" eb="90">
      <t>ツト</t>
    </rPh>
    <rPh sb="97" eb="99">
      <t>シセツ</t>
    </rPh>
    <rPh sb="100" eb="103">
      <t>トウハイゴウ</t>
    </rPh>
    <rPh sb="113" eb="115">
      <t>ケントウ</t>
    </rPh>
    <rPh sb="116" eb="118">
      <t>ヒヨウ</t>
    </rPh>
    <rPh sb="119" eb="121">
      <t>ヨクセイ</t>
    </rPh>
    <rPh sb="122" eb="123">
      <t>ツト</t>
    </rPh>
    <rPh sb="125" eb="127">
      <t>ヒツヨウ</t>
    </rPh>
    <rPh sb="133" eb="136">
      <t>ロウキュウカ</t>
    </rPh>
    <rPh sb="137" eb="139">
      <t>ジョウキョウ</t>
    </rPh>
    <rPh sb="145" eb="147">
      <t>タイヨウ</t>
    </rPh>
    <rPh sb="147" eb="149">
      <t>ネンスウ</t>
    </rPh>
    <rPh sb="150" eb="152">
      <t>ケイカ</t>
    </rPh>
    <rPh sb="154" eb="156">
      <t>カンロ</t>
    </rPh>
    <rPh sb="156" eb="157">
      <t>ナド</t>
    </rPh>
    <rPh sb="158" eb="160">
      <t>ゲンジョウ</t>
    </rPh>
    <rPh sb="161" eb="163">
      <t>セイカク</t>
    </rPh>
    <rPh sb="164" eb="166">
      <t>ハアク</t>
    </rPh>
    <rPh sb="172" eb="174">
      <t>テキセイ</t>
    </rPh>
    <rPh sb="175" eb="177">
      <t>ケイカク</t>
    </rPh>
    <rPh sb="180" eb="182">
      <t>シセツ</t>
    </rPh>
    <rPh sb="183" eb="185">
      <t>コウシン</t>
    </rPh>
    <rPh sb="186" eb="187">
      <t>ハカ</t>
    </rPh>
    <rPh sb="189" eb="191">
      <t>シセツ</t>
    </rPh>
    <rPh sb="192" eb="194">
      <t>コウリツ</t>
    </rPh>
    <rPh sb="194" eb="195">
      <t>セイ</t>
    </rPh>
    <rPh sb="196" eb="197">
      <t>タカ</t>
    </rPh>
    <rPh sb="206" eb="207">
      <t>フ</t>
    </rPh>
    <rPh sb="210" eb="213">
      <t>ケイカクテキ</t>
    </rPh>
    <rPh sb="214" eb="216">
      <t>ウンエイ</t>
    </rPh>
    <rPh sb="217" eb="218">
      <t>ツト</t>
    </rPh>
    <phoneticPr fontId="4"/>
  </si>
  <si>
    <t>①有形固定資産減価償却率は、類似団体と比較するとやや低い状況ではあるが、耐用年数を迎える資産は増加傾向の状況にある。
②管路経年化率は、平均値を下回っているが、③管路更新率は令和2年度から0％であるため、耐用年数を経過している施設や管路については、財源を確保しつつ計画的に更新を行う必要がある。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6" eb="27">
      <t>ヒク</t>
    </rPh>
    <rPh sb="28" eb="30">
      <t>ジョウキョウ</t>
    </rPh>
    <rPh sb="36" eb="38">
      <t>タイヨウ</t>
    </rPh>
    <rPh sb="38" eb="40">
      <t>ネンスウ</t>
    </rPh>
    <rPh sb="41" eb="42">
      <t>ムカ</t>
    </rPh>
    <rPh sb="44" eb="46">
      <t>シサン</t>
    </rPh>
    <rPh sb="47" eb="49">
      <t>ゾウカ</t>
    </rPh>
    <rPh sb="49" eb="51">
      <t>ケイコウ</t>
    </rPh>
    <rPh sb="52" eb="54">
      <t>ジョウキョウ</t>
    </rPh>
    <rPh sb="61" eb="63">
      <t>カンロ</t>
    </rPh>
    <rPh sb="63" eb="66">
      <t>ケイネンカ</t>
    </rPh>
    <rPh sb="66" eb="67">
      <t>リツ</t>
    </rPh>
    <rPh sb="82" eb="84">
      <t>カンロ</t>
    </rPh>
    <rPh sb="84" eb="86">
      <t>コウシン</t>
    </rPh>
    <rPh sb="86" eb="87">
      <t>リツ</t>
    </rPh>
    <rPh sb="88" eb="90">
      <t>レイワ</t>
    </rPh>
    <rPh sb="91" eb="93">
      <t>ネンド</t>
    </rPh>
    <rPh sb="103" eb="105">
      <t>タイヨウ</t>
    </rPh>
    <rPh sb="105" eb="107">
      <t>ネンスウ</t>
    </rPh>
    <rPh sb="108" eb="110">
      <t>ケイカ</t>
    </rPh>
    <rPh sb="114" eb="116">
      <t>シセツ</t>
    </rPh>
    <rPh sb="117" eb="119">
      <t>カンロ</t>
    </rPh>
    <rPh sb="125" eb="127">
      <t>ザイゲン</t>
    </rPh>
    <rPh sb="128" eb="130">
      <t>カクホ</t>
    </rPh>
    <rPh sb="133" eb="136">
      <t>ケイカクテキ</t>
    </rPh>
    <rPh sb="137" eb="139">
      <t>コウシン</t>
    </rPh>
    <rPh sb="140" eb="141">
      <t>オコナ</t>
    </rPh>
    <rPh sb="142" eb="144">
      <t>ヒツヨウ</t>
    </rPh>
    <phoneticPr fontId="4"/>
  </si>
  <si>
    <t xml:space="preserve">①経常収支比率は100％以上で推移し、②累積欠損金比率は0％を維持してはいるが、⑤料金回収率は低く、一般会計からの繰入金等給水収益以外の収入で賄われているのが現状である。料金の見直しを検討し、経営改善を図る。
④企業債残高対給水収益比率は、類似団体より高いが、企業債残高の減少により年々減少している。
⑤料金回収率については、供給単価と給水原価との開きが解消されていないため、料金、経常経費それぞれを見直す必要がある。
⑥給水原価が類似団体と比較して高い要因としては、4つ簡易水道事業を統合したことにより、複数の水源地、配水池等の施設を所有していることで経常経費に係る減価償却費の割合が大きいことにある。地理的状況等を勘案して施設の統廃合やダウンサイジングを検討する必要がある。
⑦施設利用率及び⑧有収率は平均値を上回っているが、給水人口の減少による使用水量の減少等、施設の老朽化に伴う利用効率の低下が推測され、今後の施設更新にあたり、ダウンサイジング等を検討する必要がある。
</t>
    <rPh sb="1" eb="3">
      <t>ケイジョウ</t>
    </rPh>
    <rPh sb="3" eb="5">
      <t>シュウシ</t>
    </rPh>
    <rPh sb="5" eb="7">
      <t>ヒリツ</t>
    </rPh>
    <rPh sb="12" eb="14">
      <t>イジョウ</t>
    </rPh>
    <rPh sb="15" eb="17">
      <t>スイイ</t>
    </rPh>
    <rPh sb="20" eb="22">
      <t>ルイセキ</t>
    </rPh>
    <rPh sb="22" eb="24">
      <t>ケッソン</t>
    </rPh>
    <rPh sb="24" eb="25">
      <t>キン</t>
    </rPh>
    <rPh sb="25" eb="27">
      <t>ヒリツ</t>
    </rPh>
    <rPh sb="31" eb="33">
      <t>イジ</t>
    </rPh>
    <rPh sb="41" eb="43">
      <t>リョウキン</t>
    </rPh>
    <rPh sb="43" eb="45">
      <t>カイシュウ</t>
    </rPh>
    <rPh sb="45" eb="46">
      <t>リツ</t>
    </rPh>
    <rPh sb="47" eb="48">
      <t>ヒク</t>
    </rPh>
    <rPh sb="50" eb="52">
      <t>イッパン</t>
    </rPh>
    <rPh sb="52" eb="54">
      <t>カイケイ</t>
    </rPh>
    <rPh sb="57" eb="59">
      <t>クリイレ</t>
    </rPh>
    <rPh sb="59" eb="60">
      <t>キン</t>
    </rPh>
    <rPh sb="60" eb="61">
      <t>ナド</t>
    </rPh>
    <rPh sb="61" eb="63">
      <t>キュウスイ</t>
    </rPh>
    <rPh sb="63" eb="65">
      <t>シュウエキ</t>
    </rPh>
    <rPh sb="65" eb="67">
      <t>イガイ</t>
    </rPh>
    <rPh sb="68" eb="70">
      <t>シュウニュウ</t>
    </rPh>
    <rPh sb="71" eb="72">
      <t>マカナ</t>
    </rPh>
    <rPh sb="79" eb="81">
      <t>ゲンジョウ</t>
    </rPh>
    <rPh sb="85" eb="87">
      <t>リョウキン</t>
    </rPh>
    <rPh sb="88" eb="90">
      <t>ミナオ</t>
    </rPh>
    <rPh sb="92" eb="94">
      <t>ケントウ</t>
    </rPh>
    <rPh sb="96" eb="98">
      <t>ケイエイ</t>
    </rPh>
    <rPh sb="98" eb="100">
      <t>カイゼン</t>
    </rPh>
    <rPh sb="101" eb="102">
      <t>ハカ</t>
    </rPh>
    <rPh sb="107" eb="109">
      <t>キギョウ</t>
    </rPh>
    <rPh sb="109" eb="110">
      <t>サイ</t>
    </rPh>
    <rPh sb="110" eb="112">
      <t>ザンダカ</t>
    </rPh>
    <rPh sb="112" eb="113">
      <t>タイ</t>
    </rPh>
    <rPh sb="113" eb="115">
      <t>キュウスイ</t>
    </rPh>
    <rPh sb="115" eb="117">
      <t>シュウエキ</t>
    </rPh>
    <rPh sb="117" eb="119">
      <t>ヒリツ</t>
    </rPh>
    <rPh sb="121" eb="123">
      <t>ルイジ</t>
    </rPh>
    <rPh sb="123" eb="125">
      <t>ダンタイ</t>
    </rPh>
    <rPh sb="127" eb="128">
      <t>タカ</t>
    </rPh>
    <rPh sb="131" eb="133">
      <t>キギョウ</t>
    </rPh>
    <rPh sb="133" eb="134">
      <t>サイ</t>
    </rPh>
    <rPh sb="134" eb="136">
      <t>ザンダカ</t>
    </rPh>
    <rPh sb="137" eb="139">
      <t>ゲンショウ</t>
    </rPh>
    <rPh sb="142" eb="144">
      <t>ネンネン</t>
    </rPh>
    <rPh sb="144" eb="146">
      <t>ゲンショウ</t>
    </rPh>
    <rPh sb="154" eb="156">
      <t>リョウキン</t>
    </rPh>
    <rPh sb="156" eb="158">
      <t>カイシュウ</t>
    </rPh>
    <rPh sb="158" eb="159">
      <t>リツ</t>
    </rPh>
    <rPh sb="165" eb="167">
      <t>キョウキュウ</t>
    </rPh>
    <rPh sb="167" eb="169">
      <t>タンカ</t>
    </rPh>
    <rPh sb="170" eb="172">
      <t>キュウスイ</t>
    </rPh>
    <rPh sb="172" eb="174">
      <t>ゲンカ</t>
    </rPh>
    <rPh sb="176" eb="177">
      <t>ヒラ</t>
    </rPh>
    <rPh sb="179" eb="181">
      <t>カイショウ</t>
    </rPh>
    <rPh sb="190" eb="192">
      <t>リョウキン</t>
    </rPh>
    <rPh sb="193" eb="195">
      <t>ケイジョウ</t>
    </rPh>
    <rPh sb="195" eb="197">
      <t>ケイヒ</t>
    </rPh>
    <rPh sb="202" eb="204">
      <t>ミナオ</t>
    </rPh>
    <rPh sb="205" eb="207">
      <t>ヒツヨウ</t>
    </rPh>
    <rPh sb="214" eb="216">
      <t>キュウスイ</t>
    </rPh>
    <rPh sb="216" eb="218">
      <t>ゲンカ</t>
    </rPh>
    <rPh sb="219" eb="221">
      <t>ルイジ</t>
    </rPh>
    <rPh sb="221" eb="223">
      <t>ダンタイ</t>
    </rPh>
    <rPh sb="224" eb="226">
      <t>ヒカク</t>
    </rPh>
    <rPh sb="228" eb="229">
      <t>タカ</t>
    </rPh>
    <rPh sb="230" eb="232">
      <t>ヨウイン</t>
    </rPh>
    <rPh sb="305" eb="308">
      <t>チリテキ</t>
    </rPh>
    <rPh sb="308" eb="310">
      <t>ジョウキョウ</t>
    </rPh>
    <rPh sb="310" eb="311">
      <t>トウ</t>
    </rPh>
    <rPh sb="312" eb="314">
      <t>カンアン</t>
    </rPh>
    <rPh sb="316" eb="318">
      <t>シセツ</t>
    </rPh>
    <rPh sb="319" eb="322">
      <t>トウハイゴウ</t>
    </rPh>
    <rPh sb="332" eb="334">
      <t>ケントウ</t>
    </rPh>
    <rPh sb="336" eb="338">
      <t>ヒツヨウ</t>
    </rPh>
    <rPh sb="362" eb="365">
      <t>ユウシュウリツ</t>
    </rPh>
    <rPh sb="366" eb="369">
      <t>ヘイキンチ</t>
    </rPh>
    <rPh sb="370" eb="372">
      <t>スウチ</t>
    </rPh>
    <rPh sb="373" eb="375">
      <t>ウワマワ</t>
    </rPh>
    <rPh sb="379" eb="381">
      <t>シヨウ</t>
    </rPh>
    <rPh sb="381" eb="383">
      <t>スイリョウ</t>
    </rPh>
    <rPh sb="384" eb="386">
      <t>ゲンショウ</t>
    </rPh>
    <rPh sb="393" eb="395">
      <t>ケイジョウ</t>
    </rPh>
    <rPh sb="395" eb="397">
      <t>ケイヒ</t>
    </rPh>
    <rPh sb="398" eb="400">
      <t>ミア</t>
    </rPh>
    <rPh sb="401" eb="402">
      <t>ブン</t>
    </rPh>
    <rPh sb="403" eb="405">
      <t>ハイスイ</t>
    </rPh>
    <rPh sb="405" eb="406">
      <t>リョウ</t>
    </rPh>
    <rPh sb="407" eb="408">
      <t>イタ</t>
    </rPh>
    <rPh sb="415" eb="416">
      <t>カンガ</t>
    </rPh>
    <rPh sb="429" eb="431">
      <t>シセツ</t>
    </rPh>
    <rPh sb="431" eb="433">
      <t>リヨウ</t>
    </rPh>
    <rPh sb="433" eb="434">
      <t>リツ</t>
    </rPh>
    <rPh sb="434" eb="435">
      <t>オヨ</t>
    </rPh>
    <rPh sb="437" eb="440">
      <t>ユウシュウリツヘイキンチウワマワキュウスイジンコウゲンショウナドシセツロウキュウカトモナリヨウコウリツテイカスイソクコンゴシセツコウシンナドケントウヒツヨウ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</si>
</sst>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7.0000000000000007E-2</c:v>
                </c:pt>
                <c:pt idx="2">
                  <c:v>1.1399999999999999</c:v>
                </c:pt>
                <c:pt idx="3" formatCode="#,##0.00;&quot;△&quot;#,##0.00">
                  <c:v>0</c:v>
                </c:pt>
                <c:pt idx="4" formatCode="#,##0.00;&quot;△&quot;#,##0.00">
                  <c:v>0</c:v>
                </c:pt>
              </c:numCache>
            </c:numRef>
          </c:val>
          <c:extLst>
            <c:ext xmlns:c16="http://schemas.microsoft.com/office/drawing/2014/chart" uri="{C3380CC4-5D6E-409C-BE32-E72D297353CC}">
              <c16:uniqueId val="{00000000-3803-479C-B13B-E2530D18BC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3803-479C-B13B-E2530D18BC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67.17</c:v>
                </c:pt>
                <c:pt idx="1">
                  <c:v>64.66</c:v>
                </c:pt>
                <c:pt idx="2">
                  <c:v>64.17</c:v>
                </c:pt>
                <c:pt idx="3">
                  <c:v>67.89</c:v>
                </c:pt>
                <c:pt idx="4">
                  <c:v>67.569999999999993</c:v>
                </c:pt>
              </c:numCache>
            </c:numRef>
          </c:val>
          <c:extLst>
            <c:ext xmlns:c16="http://schemas.microsoft.com/office/drawing/2014/chart" uri="{C3380CC4-5D6E-409C-BE32-E72D297353CC}">
              <c16:uniqueId val="{00000000-BCDB-4AD1-B62B-5C28531D12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BCDB-4AD1-B62B-5C28531D12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80.72</c:v>
                </c:pt>
                <c:pt idx="1">
                  <c:v>82.58</c:v>
                </c:pt>
                <c:pt idx="2">
                  <c:v>82.16</c:v>
                </c:pt>
                <c:pt idx="3">
                  <c:v>80.31</c:v>
                </c:pt>
                <c:pt idx="4">
                  <c:v>78.97</c:v>
                </c:pt>
              </c:numCache>
            </c:numRef>
          </c:val>
          <c:extLst>
            <c:ext xmlns:c16="http://schemas.microsoft.com/office/drawing/2014/chart" uri="{C3380CC4-5D6E-409C-BE32-E72D297353CC}">
              <c16:uniqueId val="{00000000-2B63-41B0-8D99-D2055C8118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2B63-41B0-8D99-D2055C8118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108.03</c:v>
                </c:pt>
                <c:pt idx="1">
                  <c:v>106.99</c:v>
                </c:pt>
                <c:pt idx="2">
                  <c:v>110.08</c:v>
                </c:pt>
                <c:pt idx="3">
                  <c:v>106.7</c:v>
                </c:pt>
                <c:pt idx="4">
                  <c:v>110.47</c:v>
                </c:pt>
              </c:numCache>
            </c:numRef>
          </c:val>
          <c:extLst>
            <c:ext xmlns:c16="http://schemas.microsoft.com/office/drawing/2014/chart" uri="{C3380CC4-5D6E-409C-BE32-E72D297353CC}">
              <c16:uniqueId val="{00000000-8E2E-4C7C-A4DD-3E4F6DBA05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8E2E-4C7C-A4DD-3E4F6DBA05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25.06</c:v>
                </c:pt>
                <c:pt idx="1">
                  <c:v>27.29</c:v>
                </c:pt>
                <c:pt idx="2">
                  <c:v>30.86</c:v>
                </c:pt>
                <c:pt idx="3">
                  <c:v>34.520000000000003</c:v>
                </c:pt>
                <c:pt idx="4">
                  <c:v>38.049999999999997</c:v>
                </c:pt>
              </c:numCache>
            </c:numRef>
          </c:val>
          <c:extLst>
            <c:ext xmlns:c16="http://schemas.microsoft.com/office/drawing/2014/chart" uri="{C3380CC4-5D6E-409C-BE32-E72D297353CC}">
              <c16:uniqueId val="{00000000-8FCA-4835-A42B-42C9F729DD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8FCA-4835-A42B-42C9F729DD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37.15</c:v>
                </c:pt>
                <c:pt idx="1">
                  <c:v>37.119999999999997</c:v>
                </c:pt>
                <c:pt idx="2">
                  <c:v>37.090000000000003</c:v>
                </c:pt>
                <c:pt idx="3">
                  <c:v>8.1300000000000008</c:v>
                </c:pt>
                <c:pt idx="4">
                  <c:v>8.83</c:v>
                </c:pt>
              </c:numCache>
            </c:numRef>
          </c:val>
          <c:extLst>
            <c:ext xmlns:c16="http://schemas.microsoft.com/office/drawing/2014/chart" uri="{C3380CC4-5D6E-409C-BE32-E72D297353CC}">
              <c16:uniqueId val="{00000000-9331-4742-B99F-624DDB9A30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9331-4742-B99F-624DDB9A30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D-46CF-BF70-F95D9F9ACE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746D-46CF-BF70-F95D9F9ACE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249.25</c:v>
                </c:pt>
                <c:pt idx="1">
                  <c:v>186.36</c:v>
                </c:pt>
                <c:pt idx="2">
                  <c:v>351.98</c:v>
                </c:pt>
                <c:pt idx="3">
                  <c:v>401.91</c:v>
                </c:pt>
                <c:pt idx="4">
                  <c:v>444.35</c:v>
                </c:pt>
              </c:numCache>
            </c:numRef>
          </c:val>
          <c:extLst>
            <c:ext xmlns:c16="http://schemas.microsoft.com/office/drawing/2014/chart" uri="{C3380CC4-5D6E-409C-BE32-E72D297353CC}">
              <c16:uniqueId val="{00000000-AF20-4D13-A270-31E5CCE394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AF20-4D13-A270-31E5CCE394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1009.88</c:v>
                </c:pt>
                <c:pt idx="1">
                  <c:v>1091.42</c:v>
                </c:pt>
                <c:pt idx="2">
                  <c:v>978.65</c:v>
                </c:pt>
                <c:pt idx="3">
                  <c:v>891.29</c:v>
                </c:pt>
                <c:pt idx="4">
                  <c:v>839.39</c:v>
                </c:pt>
              </c:numCache>
            </c:numRef>
          </c:val>
          <c:extLst>
            <c:ext xmlns:c16="http://schemas.microsoft.com/office/drawing/2014/chart" uri="{C3380CC4-5D6E-409C-BE32-E72D297353CC}">
              <c16:uniqueId val="{00000000-642A-433E-92F0-85C251CB4F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642A-433E-92F0-85C251CB4F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49.57</c:v>
                </c:pt>
                <c:pt idx="1">
                  <c:v>48.01</c:v>
                </c:pt>
                <c:pt idx="2">
                  <c:v>50.14</c:v>
                </c:pt>
                <c:pt idx="3">
                  <c:v>49.69</c:v>
                </c:pt>
                <c:pt idx="4">
                  <c:v>50.3</c:v>
                </c:pt>
              </c:numCache>
            </c:numRef>
          </c:val>
          <c:extLst>
            <c:ext xmlns:c16="http://schemas.microsoft.com/office/drawing/2014/chart" uri="{C3380CC4-5D6E-409C-BE32-E72D297353CC}">
              <c16:uniqueId val="{00000000-3057-47D7-8960-6D030ED3C3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3057-47D7-8960-6D030ED3C3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304.07</c:v>
                </c:pt>
                <c:pt idx="1">
                  <c:v>313.43</c:v>
                </c:pt>
                <c:pt idx="2">
                  <c:v>315.57</c:v>
                </c:pt>
                <c:pt idx="3">
                  <c:v>313.85000000000002</c:v>
                </c:pt>
                <c:pt idx="4">
                  <c:v>310.77</c:v>
                </c:pt>
              </c:numCache>
            </c:numRef>
          </c:val>
          <c:extLst>
            <c:ext xmlns:c16="http://schemas.microsoft.com/office/drawing/2014/chart" uri="{C3380CC4-5D6E-409C-BE32-E72D297353CC}">
              <c16:uniqueId val="{00000000-FCD8-4D14-937B-838641DC29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CD8-4D14-937B-838641DC29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K32" sqref="BK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塙町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8337</v>
      </c>
      <c r="AM8" s="45"/>
      <c r="AN8" s="45"/>
      <c r="AO8" s="45"/>
      <c r="AP8" s="45"/>
      <c r="AQ8" s="45"/>
      <c r="AR8" s="45"/>
      <c r="AS8" s="45"/>
      <c r="AT8" s="46">
        <f>データ!$S$6</f>
        <v>211.41</v>
      </c>
      <c r="AU8" s="47"/>
      <c r="AV8" s="47"/>
      <c r="AW8" s="47"/>
      <c r="AX8" s="47"/>
      <c r="AY8" s="47"/>
      <c r="AZ8" s="47"/>
      <c r="BA8" s="47"/>
      <c r="BB8" s="48">
        <f>データ!$T$6</f>
        <v>39.44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69.48</v>
      </c>
      <c r="J10" s="47"/>
      <c r="K10" s="47"/>
      <c r="L10" s="47"/>
      <c r="M10" s="47"/>
      <c r="N10" s="47"/>
      <c r="O10" s="81"/>
      <c r="P10" s="48">
        <f>データ!$P$6</f>
        <v>78.650000000000006</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6500</v>
      </c>
      <c r="AM10" s="45"/>
      <c r="AN10" s="45"/>
      <c r="AO10" s="45"/>
      <c r="AP10" s="45"/>
      <c r="AQ10" s="45"/>
      <c r="AR10" s="45"/>
      <c r="AS10" s="45"/>
      <c r="AT10" s="46">
        <f>データ!$V$6</f>
        <v>18.98</v>
      </c>
      <c r="AU10" s="47"/>
      <c r="AV10" s="47"/>
      <c r="AW10" s="47"/>
      <c r="AX10" s="47"/>
      <c r="AY10" s="47"/>
      <c r="AZ10" s="47"/>
      <c r="BA10" s="47"/>
      <c r="BB10" s="48">
        <f>データ!$W$6</f>
        <v>342.47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vSUfpTnfBMbPmHQ9aAaaBqpZgb1pbiCXyQjDs6BeAQtjTb1bZcnbA2Mt3f+rj7EVEtozAh+Y2n9i4m8+Hjhg==" saltValue="ilx8PaGD+DzmYKCuWDE8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74837</v>
      </c>
      <c r="D6" s="20">
        <f t="shared" si="3"/>
        <v>46</v>
      </c>
      <c r="E6" s="20">
        <f t="shared" si="3"/>
        <v>1</v>
      </c>
      <c r="F6" s="20">
        <f t="shared" si="3"/>
        <v>0</v>
      </c>
      <c r="G6" s="20">
        <f t="shared" si="3"/>
        <v>1</v>
      </c>
      <c r="H6" s="20" t="str">
        <f t="shared" si="3"/>
        <v>福島県　塙町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69.48</v>
      </c>
      <c r="P6" s="21">
        <f t="shared" si="3"/>
        <v>78.650000000000006</v>
      </c>
      <c r="Q6" s="21">
        <f t="shared" si="3"/>
        <v>3080</v>
      </c>
      <c r="R6" s="21">
        <f t="shared" si="3"/>
        <v>8337</v>
      </c>
      <c r="S6" s="21">
        <f t="shared" si="3"/>
        <v>211.41</v>
      </c>
      <c r="T6" s="21">
        <f t="shared" si="3"/>
        <v>39.44</v>
      </c>
      <c r="U6" s="21">
        <f t="shared" si="3"/>
        <v>6500</v>
      </c>
      <c r="V6" s="21">
        <f t="shared" si="3"/>
        <v>18.98</v>
      </c>
      <c r="W6" s="21">
        <f t="shared" si="3"/>
        <v>342.47</v>
      </c>
      <c r="X6" s="22">
        <f>IF(X7="",NA(),X7)</f>
        <v>108.03</v>
      </c>
      <c r="Y6" s="22">
        <f t="shared" ref="Y6:AG6" si="4">IF(Y7="",NA(),Y7)</f>
        <v>106.99</v>
      </c>
      <c r="Z6" s="22">
        <f t="shared" si="4"/>
        <v>110.08</v>
      </c>
      <c r="AA6" s="22">
        <f t="shared" si="4"/>
        <v>106.7</v>
      </c>
      <c r="AB6" s="22">
        <f t="shared" si="4"/>
        <v>110.47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249.25</v>
      </c>
      <c r="AU6" s="22">
        <f t="shared" ref="AU6:BC6" si="6">IF(AU7="",NA(),AU7)</f>
        <v>186.36</v>
      </c>
      <c r="AV6" s="22">
        <f t="shared" si="6"/>
        <v>351.98</v>
      </c>
      <c r="AW6" s="22">
        <f t="shared" si="6"/>
        <v>401.91</v>
      </c>
      <c r="AX6" s="22">
        <f t="shared" si="6"/>
        <v>444.35</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1009.88</v>
      </c>
      <c r="BF6" s="22">
        <f t="shared" ref="BF6:BN6" si="7">IF(BF7="",NA(),BF7)</f>
        <v>1091.42</v>
      </c>
      <c r="BG6" s="22">
        <f t="shared" si="7"/>
        <v>978.65</v>
      </c>
      <c r="BH6" s="22">
        <f t="shared" si="7"/>
        <v>891.29</v>
      </c>
      <c r="BI6" s="22">
        <f t="shared" si="7"/>
        <v>839.39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49.57</v>
      </c>
      <c r="BQ6" s="22">
        <f t="shared" ref="BQ6:BY6" si="8">IF(BQ7="",NA(),BQ7)</f>
        <v>48.01</v>
      </c>
      <c r="BR6" s="22">
        <f t="shared" si="8"/>
        <v>50.14</v>
      </c>
      <c r="BS6" s="22">
        <f t="shared" si="8"/>
        <v>49.69</v>
      </c>
      <c r="BT6" s="22">
        <f t="shared" si="8"/>
        <v>50.3</v>
      </c>
      <c r="BU6" s="22">
        <f t="shared" si="8"/>
        <v>87.51</v>
      </c>
      <c r="BV6" s="22">
        <f t="shared" si="8"/>
        <v>84.77</v>
      </c>
      <c r="BW6" s="22">
        <f t="shared" si="8"/>
        <v>87.11</v>
      </c>
      <c r="BX6" s="22">
        <f t="shared" si="8"/>
        <v>82.78</v>
      </c>
      <c r="BY6" s="22">
        <f t="shared" si="8"/>
        <v>84.82</v>
      </c>
      <c r="BZ6" s="21" t="str">
        <f>IF(BZ7="","",IF(BZ7="-","【-】","【"&amp;SUBSTITUTE(TEXT(BZ7,"#,##0.00"),"-","△")&amp;"】"))</f>
        <v>【102.35】</v>
      </c>
      <c r="CA6" s="22">
        <f>IF(CA7="",NA(),CA7)</f>
        <v>304.07</v>
      </c>
      <c r="CB6" s="22">
        <f t="shared" ref="CB6:CJ6" si="9">IF(CB7="",NA(),CB7)</f>
        <v>313.43</v>
      </c>
      <c r="CC6" s="22">
        <f t="shared" si="9"/>
        <v>315.57</v>
      </c>
      <c r="CD6" s="22">
        <f t="shared" si="9"/>
        <v>313.85000000000002</v>
      </c>
      <c r="CE6" s="22">
        <f t="shared" si="9"/>
        <v>310.77</v>
      </c>
      <c r="CF6" s="22">
        <f t="shared" si="9"/>
        <v>218.42</v>
      </c>
      <c r="CG6" s="22">
        <f t="shared" si="9"/>
        <v>227.27</v>
      </c>
      <c r="CH6" s="22">
        <f t="shared" si="9"/>
        <v>223.98</v>
      </c>
      <c r="CI6" s="22">
        <f t="shared" si="9"/>
        <v>225.09</v>
      </c>
      <c r="CJ6" s="22">
        <f t="shared" si="9"/>
        <v>224.82</v>
      </c>
      <c r="CK6" s="21" t="str">
        <f>IF(CK7="","",IF(CK7="-","【-】","【"&amp;SUBSTITUTE(TEXT(CK7,"#,##0.00"),"-","△")&amp;"】"))</f>
        <v>【167.74】</v>
      </c>
      <c r="CL6" s="22">
        <f>IF(CL7="",NA(),CL7)</f>
        <v>67.17</v>
      </c>
      <c r="CM6" s="22">
        <f t="shared" ref="CM6:CU6" si="10">IF(CM7="",NA(),CM7)</f>
        <v>64.66</v>
      </c>
      <c r="CN6" s="22">
        <f t="shared" si="10"/>
        <v>64.17</v>
      </c>
      <c r="CO6" s="22">
        <f t="shared" si="10"/>
        <v>67.89</v>
      </c>
      <c r="CP6" s="22">
        <f t="shared" si="10"/>
        <v>67.569999999999993</v>
      </c>
      <c r="CQ6" s="22">
        <f t="shared" si="10"/>
        <v>50.24</v>
      </c>
      <c r="CR6" s="22">
        <f t="shared" si="10"/>
        <v>50.29</v>
      </c>
      <c r="CS6" s="22">
        <f t="shared" si="10"/>
        <v>49.64</v>
      </c>
      <c r="CT6" s="22">
        <f t="shared" si="10"/>
        <v>49.38</v>
      </c>
      <c r="CU6" s="22">
        <f t="shared" si="10"/>
        <v>50.09</v>
      </c>
      <c r="CV6" s="21" t="str">
        <f>IF(CV7="","",IF(CV7="-","【-】","【"&amp;SUBSTITUTE(TEXT(CV7,"#,##0.00"),"-","△")&amp;"】"))</f>
        <v>【60.29】</v>
      </c>
      <c r="CW6" s="22">
        <f>IF(CW7="",NA(),CW7)</f>
        <v>80.72</v>
      </c>
      <c r="CX6" s="22">
        <f t="shared" ref="CX6:DF6" si="11">IF(CX7="",NA(),CX7)</f>
        <v>82.58</v>
      </c>
      <c r="CY6" s="22">
        <f t="shared" si="11"/>
        <v>82.16</v>
      </c>
      <c r="CZ6" s="22">
        <f t="shared" si="11"/>
        <v>80.31</v>
      </c>
      <c r="DA6" s="22">
        <f t="shared" si="11"/>
        <v>78.97</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25.06</v>
      </c>
      <c r="DI6" s="22">
        <f t="shared" ref="DI6:DQ6" si="12">IF(DI7="",NA(),DI7)</f>
        <v>27.29</v>
      </c>
      <c r="DJ6" s="22">
        <f t="shared" si="12"/>
        <v>30.86</v>
      </c>
      <c r="DK6" s="22">
        <f t="shared" si="12"/>
        <v>34.520000000000003</v>
      </c>
      <c r="DL6" s="22">
        <f t="shared" si="12"/>
        <v>38.049999999999997</v>
      </c>
      <c r="DM6" s="22">
        <f t="shared" si="12"/>
        <v>45.14</v>
      </c>
      <c r="DN6" s="22">
        <f t="shared" si="12"/>
        <v>45.85</v>
      </c>
      <c r="DO6" s="22">
        <f t="shared" si="12"/>
        <v>47.31</v>
      </c>
      <c r="DP6" s="22">
        <f t="shared" si="12"/>
        <v>47.5</v>
      </c>
      <c r="DQ6" s="22">
        <f t="shared" si="12"/>
        <v>48.41</v>
      </c>
      <c r="DR6" s="21" t="str">
        <f>IF(DR7="","",IF(DR7="-","【-】","【"&amp;SUBSTITUTE(TEXT(DR7,"#,##0.00"),"-","△")&amp;"】"))</f>
        <v>【50.88】</v>
      </c>
      <c r="DS6" s="22">
        <f>IF(DS7="",NA(),DS7)</f>
        <v>37.15</v>
      </c>
      <c r="DT6" s="22">
        <f t="shared" ref="DT6:EB6" si="13">IF(DT7="",NA(),DT7)</f>
        <v>37.119999999999997</v>
      </c>
      <c r="DU6" s="22">
        <f t="shared" si="13"/>
        <v>37.090000000000003</v>
      </c>
      <c r="DV6" s="22">
        <f t="shared" si="13"/>
        <v>8.1300000000000008</v>
      </c>
      <c r="DW6" s="22">
        <f t="shared" si="13"/>
        <v>8.83</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2">
        <f t="shared" ref="EE6:EM6" si="14">IF(EE7="",NA(),EE7)</f>
        <v>7.0000000000000007E-2</v>
      </c>
      <c r="EF6" s="22">
        <f t="shared" si="14"/>
        <v>1.1399999999999999</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74837</v>
      </c>
      <c r="D7" s="24">
        <v>46</v>
      </c>
      <c r="E7" s="24">
        <v>1</v>
      </c>
      <c r="F7" s="24">
        <v>0</v>
      </c>
      <c r="G7" s="24">
        <v>1</v>
      </c>
      <c r="H7" s="24" t="s">
        <v>93</v>
      </c>
      <c r="I7" s="24" t="s">
        <v>94</v>
      </c>
      <c r="J7" s="24" t="s">
        <v>95</v>
      </c>
      <c r="K7" s="24" t="s">
        <v>96</v>
      </c>
      <c r="L7" s="24" t="s">
        <v>97</v>
      </c>
      <c r="M7" s="24" t="s">
        <v>98</v>
      </c>
      <c r="N7" s="25" t="s">
        <v>99</v>
      </c>
      <c r="O7" s="25">
        <v>69.48</v>
      </c>
      <c r="P7" s="25">
        <v>78.650000000000006</v>
      </c>
      <c r="Q7" s="25">
        <v>3080</v>
      </c>
      <c r="R7" s="25">
        <v>8337</v>
      </c>
      <c r="S7" s="25">
        <v>211.41</v>
      </c>
      <c r="T7" s="25">
        <v>39.44</v>
      </c>
      <c r="U7" s="25">
        <v>6500</v>
      </c>
      <c r="V7" s="25">
        <v>18.98</v>
      </c>
      <c r="W7" s="25">
        <v>342.47</v>
      </c>
      <c r="X7" s="25">
        <v>108.03</v>
      </c>
      <c r="Y7" s="25">
        <v>106.99</v>
      </c>
      <c r="Z7" s="25">
        <v>110.08</v>
      </c>
      <c r="AA7" s="25">
        <v>106.7</v>
      </c>
      <c r="AB7" s="25">
        <v>110.47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249.25</v>
      </c>
      <c r="AU7" s="25">
        <v>186.36</v>
      </c>
      <c r="AV7" s="25">
        <v>351.98</v>
      </c>
      <c r="AW7" s="25">
        <v>401.91</v>
      </c>
      <c r="AX7" s="25">
        <v>444.35</v>
      </c>
      <c r="AY7" s="25">
        <v>293.23</v>
      </c>
      <c r="AZ7" s="25">
        <v>300.14</v>
      </c>
      <c r="BA7" s="25">
        <v>301.04000000000002</v>
      </c>
      <c r="BB7" s="25">
        <v>305.08</v>
      </c>
      <c r="BC7" s="25">
        <v>305.33999999999997</v>
      </c>
      <c r="BD7" s="25">
        <v>261.51</v>
      </c>
      <c r="BE7" s="25">
        <v>1009.88</v>
      </c>
      <c r="BF7" s="25">
        <v>1091.42</v>
      </c>
      <c r="BG7" s="25">
        <v>978.65</v>
      </c>
      <c r="BH7" s="25">
        <v>891.29</v>
      </c>
      <c r="BI7" s="25">
        <v>839.39</v>
      </c>
      <c r="BJ7" s="25">
        <v>542.29999999999995</v>
      </c>
      <c r="BK7" s="25">
        <v>566.65</v>
      </c>
      <c r="BL7" s="25">
        <v>551.62</v>
      </c>
      <c r="BM7" s="25">
        <v>585.59</v>
      </c>
      <c r="BN7" s="25">
        <v>561.34</v>
      </c>
      <c r="BO7" s="25">
        <v>265.16000000000003</v>
      </c>
      <c r="BP7" s="25">
        <v>49.57</v>
      </c>
      <c r="BQ7" s="25">
        <v>48.01</v>
      </c>
      <c r="BR7" s="25">
        <v>50.14</v>
      </c>
      <c r="BS7" s="25">
        <v>49.69</v>
      </c>
      <c r="BT7" s="25">
        <v>50.3</v>
      </c>
      <c r="BU7" s="25">
        <v>87.51</v>
      </c>
      <c r="BV7" s="25">
        <v>84.77</v>
      </c>
      <c r="BW7" s="25">
        <v>87.11</v>
      </c>
      <c r="BX7" s="25">
        <v>82.78</v>
      </c>
      <c r="BY7" s="25">
        <v>84.82</v>
      </c>
      <c r="BZ7" s="25">
        <v>102.35</v>
      </c>
      <c r="CA7" s="25">
        <v>304.07</v>
      </c>
      <c r="CB7" s="25">
        <v>313.43</v>
      </c>
      <c r="CC7" s="25">
        <v>315.57</v>
      </c>
      <c r="CD7" s="25">
        <v>313.85000000000002</v>
      </c>
      <c r="CE7" s="25">
        <v>310.77</v>
      </c>
      <c r="CF7" s="25">
        <v>218.42</v>
      </c>
      <c r="CG7" s="25">
        <v>227.27</v>
      </c>
      <c r="CH7" s="25">
        <v>223.98</v>
      </c>
      <c r="CI7" s="25">
        <v>225.09</v>
      </c>
      <c r="CJ7" s="25">
        <v>224.82</v>
      </c>
      <c r="CK7" s="25">
        <v>167.74</v>
      </c>
      <c r="CL7" s="25">
        <v>67.17</v>
      </c>
      <c r="CM7" s="25">
        <v>64.66</v>
      </c>
      <c r="CN7" s="25">
        <v>64.17</v>
      </c>
      <c r="CO7" s="25">
        <v>67.89</v>
      </c>
      <c r="CP7" s="25">
        <v>67.569999999999993</v>
      </c>
      <c r="CQ7" s="25">
        <v>50.24</v>
      </c>
      <c r="CR7" s="25">
        <v>50.29</v>
      </c>
      <c r="CS7" s="25">
        <v>49.64</v>
      </c>
      <c r="CT7" s="25">
        <v>49.38</v>
      </c>
      <c r="CU7" s="25">
        <v>50.09</v>
      </c>
      <c r="CV7" s="25">
        <v>60.29</v>
      </c>
      <c r="CW7" s="25">
        <v>80.72</v>
      </c>
      <c r="CX7" s="25">
        <v>82.58</v>
      </c>
      <c r="CY7" s="25">
        <v>82.16</v>
      </c>
      <c r="CZ7" s="25">
        <v>80.31</v>
      </c>
      <c r="DA7" s="25">
        <v>78.97</v>
      </c>
      <c r="DB7" s="25">
        <v>78.650000000000006</v>
      </c>
      <c r="DC7" s="25">
        <v>77.73</v>
      </c>
      <c r="DD7" s="25">
        <v>78.09</v>
      </c>
      <c r="DE7" s="25">
        <v>78.010000000000005</v>
      </c>
      <c r="DF7" s="25">
        <v>77.599999999999994</v>
      </c>
      <c r="DG7" s="25">
        <v>90.12</v>
      </c>
      <c r="DH7" s="25">
        <v>25.06</v>
      </c>
      <c r="DI7" s="25">
        <v>27.29</v>
      </c>
      <c r="DJ7" s="25">
        <v>30.86</v>
      </c>
      <c r="DK7" s="25">
        <v>34.520000000000003</v>
      </c>
      <c r="DL7" s="25">
        <v>38.049999999999997</v>
      </c>
      <c r="DM7" s="25">
        <v>45.14</v>
      </c>
      <c r="DN7" s="25">
        <v>45.85</v>
      </c>
      <c r="DO7" s="25">
        <v>47.31</v>
      </c>
      <c r="DP7" s="25">
        <v>47.5</v>
      </c>
      <c r="DQ7" s="25">
        <v>48.41</v>
      </c>
      <c r="DR7" s="25">
        <v>50.88</v>
      </c>
      <c r="DS7" s="25">
        <v>37.15</v>
      </c>
      <c r="DT7" s="25">
        <v>37.119999999999997</v>
      </c>
      <c r="DU7" s="25">
        <v>37.090000000000003</v>
      </c>
      <c r="DV7" s="25">
        <v>8.1300000000000008</v>
      </c>
      <c r="DW7" s="25">
        <v>8.83</v>
      </c>
      <c r="DX7" s="25">
        <v>13.58</v>
      </c>
      <c r="DY7" s="25">
        <v>14.13</v>
      </c>
      <c r="DZ7" s="25">
        <v>16.77</v>
      </c>
      <c r="EA7" s="25">
        <v>17.399999999999999</v>
      </c>
      <c r="EB7" s="25">
        <v>18.64</v>
      </c>
      <c r="EC7" s="25">
        <v>22.3</v>
      </c>
      <c r="ED7" s="25">
        <v>0</v>
      </c>
      <c r="EE7" s="25">
        <v>7.0000000000000007E-2</v>
      </c>
      <c r="EF7" s="25">
        <v>1.1399999999999999</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HANAWA31018</cp:lastModifiedBy>
  <cp:lastPrinted>2023-01-20T08:18:17Z</cp:lastPrinted>
  <dcterms:created xsi:type="dcterms:W3CDTF">2022-12-01T00:54:16Z</dcterms:created>
  <dcterms:modified xsi:type="dcterms:W3CDTF">2023-01-20T08:21:22Z</dcterms:modified>
  <cp:category/>
</cp:coreProperties>
</file>