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9_jyouge\09上下水道課(一般文書)\00継続\01_業務係\02_経理部門\【経営比較分析表】\R4\03_回答\"/>
    </mc:Choice>
  </mc:AlternateContent>
  <xr:revisionPtr revIDLastSave="0" documentId="13_ncr:1_{A0DE798A-F466-40C3-903E-3E392515A45A}" xr6:coauthVersionLast="43" xr6:coauthVersionMax="43" xr10:uidLastSave="{00000000-0000-0000-0000-000000000000}"/>
  <workbookProtection workbookAlgorithmName="SHA-512" workbookHashValue="VohkHtTOb+lSHzPQ2SDwRj+wHE9R+oW6gN3fLdb/+WhBX0NjDQb3hCzFhQB+3x+0FQe236A4AN0ewXV56tfRgA==" workbookSaltValue="w7KYWTpypN+lyW5cE3XV3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BB10" i="4"/>
  <c r="AT10" i="4"/>
  <c r="AL10" i="4"/>
  <c r="W10" i="4"/>
  <c r="I10" i="4"/>
  <c r="B10"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<sst xmlns="http://schemas.openxmlformats.org/spreadsheetml/2006/main" count="228" uniqueCount="114">
  <si>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</si>
  <si>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</si>
  <si>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</si>
  <si>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</si>
  <si>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</si>
  <si>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</si>
  <si>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</si>
  <si>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</si>
  <si>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</si>
  <si>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</si>
  <si>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</si>
  <si>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</si>
  <si>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</si>
  <si>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</si>
  <si>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</si>
  <si>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</si>
  <si>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</si>
  <si>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</si>
  <si>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</si>
  <si>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</si>
  <si>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</si>
  <si>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</si>
  <si>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</si>
  <si>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</si>
  <si>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</si>
  <si>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</si>
  <si>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</si>
  <si>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</si>
  <si>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</si>
  <si>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</si>
  <si>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</si>
  <si>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</si>
  <si>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</si>
  <si>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</si>
  <si>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</si>
  <si>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</si>
  <si>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</si>
  <si>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</si>
  <si>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</si>
  <si>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</si>
  <si>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</si>
  <si>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</si>
  <si>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</si>
  <si>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</si>
  <si>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</si>
  <si>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</si>
  <si>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</si>
  <si>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</si>
  <si>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</si>
  <si>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</si>
  <si>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</si>
  <si>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</si>
  <si>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</si>
  <si>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</si>
  <si>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</si>
  <si>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</si>
  <si>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</si>
  <si>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</si>
  <si>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</si>
  <si>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</si>
  <si>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</si>
  <si>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</si>
  <si>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</si>
  <si>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</si>
  <si>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</si>
  <si>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</si>
  <si>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</si>
  <si>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</si>
  <si>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</si>
  <si>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</si>
  <si>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</si>
  <si>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</si>
  <si>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</si>
  <si>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</si>
  <si>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</si>
  <si>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</si>
  <si>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</si>
  <si>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</si>
  <si>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</si>
  <si>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</si>
  <si>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</si>
  <si>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</si>
  <si>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</si>
  <si>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</si>
  <si>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</si>
  <si>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</si>
  <si>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</si>
  <si>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</si>
  <si>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</si>
  <si>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</si>
  <si>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</si>
  <si>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</si>
  <si>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</si>
  <si>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</si>
  <si>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</si>
  <si>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</si>
  <si>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</si>
  <si>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</si>
  <si>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</si>
  <si>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</si>
  <si>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</si>
  <si>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</si>
  <si>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</si>
  <si>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</si>
  <si>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</si>
  <si>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</si>
  <si>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</si>
  <si>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</si>
  <si>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</si>
  <si>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</si>
  <si>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</si>
  <si>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給水原価が減額となり、料金回収率が伸び改善傾向にあるが、経常収支比率が類似団体と比較すると依然として低水準にあることから、更なる経費節減、料金改定の検討等により、財源確保の方策を見出し、経営の健全化を図る必要がある。　　　　　　　　　　　　　　　　　　　　　　　施設利用率については高水準を維持しており、有収率も類似団体平均より高くなっている。
今後も漏水等による水の損失を防ぐため、水道施設長寿命化計画に基づき、漏水調査・管路更新事業の実施による効率的な事業運営を継続する必要がある。　　　　　　　　　　　　　　　　　　　　　　　　　　　　　　　　　　　　　　また、経営戦略の進捗管理・見直しを行い経営基盤の強化、経営効率の向上を図る。</t>
    <rPh sb="192" eb="194">
      <t>スイドウ</t>
    </rPh>
    <rPh sb="194" eb="196">
      <t>シセツ</t>
    </rPh>
    <rPh sb="196" eb="200">
      <t>チョウジュミョウカ</t>
    </rPh>
    <rPh sb="200" eb="202">
      <t>ケイカク</t>
    </rPh>
    <rPh sb="203" eb="204">
      <t>モト</t>
    </rPh>
    <phoneticPr fontId="4"/>
  </si>
  <si>
    <t>他自治体同様に管路経年化率が上昇傾向にあり、管路の老朽化が進んでいる状況である。
有収率は類似団体平均よりも高く改善傾向にあるが、管路の老朽化による漏水等の懸念があるため、水道施設長寿命化計画に基づき、計画的な漏水調査・管路更新事業に取り組んでいく。</t>
    <rPh sb="117" eb="118">
      <t>ト</t>
    </rPh>
    <rPh sb="119" eb="120">
      <t>ク</t>
    </rPh>
    <phoneticPr fontId="4"/>
  </si>
  <si>
    <t>経常収支比率は、東日本大震災の影響が薄まったことで安定傾向にあり、令和3年度も黒字となったが、類似団体平均を下回っていることから更に経営改善に取り組む必要がある。　　　　　　　　　　　
特に料金回収率・有収率の向上が課題であり、管路施設の老朽化が進んでいることから、計画的な更新・漏水原因特定のための調査等に取り組んでいく。　　　　　　　　　　　　　　　　　　　　　　　　　　　　　　経営戦略を基にして経営基盤の強化、経営効率の向上を図る。</t>
    <rPh sb="154" eb="155">
      <t>ト</t>
    </rPh>
    <rPh sb="156" eb="15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</si>
</sst>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0.04</c:v>
                </c:pt>
                <c:pt idx="3">
                  <c:v>0</c:v>
                </c:pt>
                <c:pt idx="4">
                  <c:v>0</c:v>
                </c:pt>
              </c:numCache>
            </c:numRef>
          </c:val>
          <c:extLst>
            <c:ext xmlns:c16="http://schemas.microsoft.com/office/drawing/2014/chart" uri="{C3380CC4-5D6E-409C-BE32-E72D297353CC}">
              <c16:uniqueId val="{00000000-C24B-4D0E-BD55-ED3681EFB7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C24B-4D0E-BD55-ED3681EFB7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107.16</c:v>
                </c:pt>
                <c:pt idx="1">
                  <c:v>103.79</c:v>
                </c:pt>
                <c:pt idx="2">
                  <c:v>103.15</c:v>
                </c:pt>
                <c:pt idx="3">
                  <c:v>103.16</c:v>
                </c:pt>
                <c:pt idx="4">
                  <c:v>107.83</c:v>
                </c:pt>
              </c:numCache>
            </c:numRef>
          </c:val>
          <c:extLst>
            <c:ext xmlns:c16="http://schemas.microsoft.com/office/drawing/2014/chart" uri="{C3380CC4-5D6E-409C-BE32-E72D297353CC}">
              <c16:uniqueId val="{00000000-0058-44AF-A529-4745CDAA3E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058-44AF-A529-4745CDAA3E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50.15</c:v>
                </c:pt>
                <c:pt idx="1">
                  <c:v>51.68</c:v>
                </c:pt>
                <c:pt idx="2">
                  <c:v>53.14</c:v>
                </c:pt>
                <c:pt idx="3">
                  <c:v>55.02</c:v>
                </c:pt>
                <c:pt idx="4">
                  <c:v>56.56</c:v>
                </c:pt>
              </c:numCache>
            </c:numRef>
          </c:val>
          <c:extLst>
            <c:ext xmlns:c16="http://schemas.microsoft.com/office/drawing/2014/chart" uri="{C3380CC4-5D6E-409C-BE32-E72D297353CC}">
              <c16:uniqueId val="{00000000-456F-4644-9F55-975B2A565F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456F-4644-9F55-975B2A565F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8.4700000000000006</c:v>
                </c:pt>
                <c:pt idx="3" formatCode="#,##0.00;&quot;△&quot;#,##0.00;&quot;-&quot;">
                  <c:v>10.35</c:v>
                </c:pt>
                <c:pt idx="4" formatCode="#,##0.00;&quot;△&quot;#,##0.00;&quot;-&quot;">
                  <c:v>11.66</c:v>
                </c:pt>
              </c:numCache>
            </c:numRef>
          </c:val>
          <c:extLst>
            <c:ext xmlns:c16="http://schemas.microsoft.com/office/drawing/2014/chart" uri="{C3380CC4-5D6E-409C-BE32-E72D297353CC}">
              <c16:uniqueId val="{00000000-1A1F-4D22-9D4B-4AB50729BB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1A1F-4D22-9D4B-4AB50729BB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5-4B0D-A37A-5A376F061D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DC05-4B0D-A37A-5A376F061D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163.06</c:v>
                </c:pt>
                <c:pt idx="1">
                  <c:v>177.66</c:v>
                </c:pt>
                <c:pt idx="2">
                  <c:v>274.27999999999997</c:v>
                </c:pt>
                <c:pt idx="3">
                  <c:v>307.25</c:v>
                </c:pt>
                <c:pt idx="4">
                  <c:v>385.34</c:v>
                </c:pt>
              </c:numCache>
            </c:numRef>
          </c:val>
          <c:extLst>
            <c:ext xmlns:c16="http://schemas.microsoft.com/office/drawing/2014/chart" uri="{C3380CC4-5D6E-409C-BE32-E72D297353CC}">
              <c16:uniqueId val="{00000000-82CA-410C-913B-7418A3FB36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2CA-410C-913B-7418A3FB36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316.44</c:v>
                </c:pt>
                <c:pt idx="1">
                  <c:v>292.86</c:v>
                </c:pt>
                <c:pt idx="2">
                  <c:v>283.04000000000002</c:v>
                </c:pt>
                <c:pt idx="3">
                  <c:v>262.32</c:v>
                </c:pt>
                <c:pt idx="4">
                  <c:v>253.03</c:v>
                </c:pt>
              </c:numCache>
            </c:numRef>
          </c:val>
          <c:extLst>
            <c:ext xmlns:c16="http://schemas.microsoft.com/office/drawing/2014/chart" uri="{C3380CC4-5D6E-409C-BE32-E72D297353CC}">
              <c16:uniqueId val="{00000000-EAFE-4319-93B3-42B068B9E9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EAFE-4319-93B3-42B068B9E9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90.27</c:v>
                </c:pt>
                <c:pt idx="1">
                  <c:v>94.04</c:v>
                </c:pt>
                <c:pt idx="2">
                  <c:v>95.72</c:v>
                </c:pt>
                <c:pt idx="3">
                  <c:v>97.07</c:v>
                </c:pt>
                <c:pt idx="4">
                  <c:v>99.04</c:v>
                </c:pt>
              </c:numCache>
            </c:numRef>
          </c:val>
          <c:extLst>
            <c:ext xmlns:c16="http://schemas.microsoft.com/office/drawing/2014/chart" uri="{C3380CC4-5D6E-409C-BE32-E72D297353CC}">
              <c16:uniqueId val="{00000000-89C3-49F6-A48E-4196D0F77B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89C3-49F6-A48E-4196D0F77B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245.89</c:v>
                </c:pt>
                <c:pt idx="1">
                  <c:v>236.01</c:v>
                </c:pt>
                <c:pt idx="2">
                  <c:v>233.13</c:v>
                </c:pt>
                <c:pt idx="3">
                  <c:v>227.77</c:v>
                </c:pt>
                <c:pt idx="4">
                  <c:v>224.03</c:v>
                </c:pt>
              </c:numCache>
            </c:numRef>
          </c:val>
          <c:extLst>
            <c:ext xmlns:c16="http://schemas.microsoft.com/office/drawing/2014/chart" uri="{C3380CC4-5D6E-409C-BE32-E72D297353CC}">
              <c16:uniqueId val="{00000000-4E92-45C2-9C40-F1FE28BA92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E92-45C2-9C40-F1FE28BA92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83.83</c:v>
                </c:pt>
                <c:pt idx="1">
                  <c:v>82.15</c:v>
                </c:pt>
                <c:pt idx="2">
                  <c:v>82.12</c:v>
                </c:pt>
                <c:pt idx="3">
                  <c:v>85.11</c:v>
                </c:pt>
                <c:pt idx="4">
                  <c:v>84.6</c:v>
                </c:pt>
              </c:numCache>
            </c:numRef>
          </c:val>
          <c:extLst>
            <c:ext xmlns:c16="http://schemas.microsoft.com/office/drawing/2014/chart" uri="{C3380CC4-5D6E-409C-BE32-E72D297353CC}">
              <c16:uniqueId val="{00000000-F40C-4D19-9EF9-5B17D016C2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F40C-4D19-9EF9-5B17D016C2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81.67</c:v>
                </c:pt>
                <c:pt idx="1">
                  <c:v>83.19</c:v>
                </c:pt>
                <c:pt idx="2">
                  <c:v>83.16</c:v>
                </c:pt>
                <c:pt idx="3">
                  <c:v>81.91</c:v>
                </c:pt>
                <c:pt idx="4">
                  <c:v>83.53</c:v>
                </c:pt>
              </c:numCache>
            </c:numRef>
          </c:val>
          <c:extLst>
            <c:ext xmlns:c16="http://schemas.microsoft.com/office/drawing/2014/chart" uri="{C3380CC4-5D6E-409C-BE32-E72D297353CC}">
              <c16:uniqueId val="{00000000-7795-416F-8789-BF1478A10B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795-416F-8789-BF1478A10B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矢吹町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17092</v>
      </c>
      <c r="AM8" s="45"/>
      <c r="AN8" s="45"/>
      <c r="AO8" s="45"/>
      <c r="AP8" s="45"/>
      <c r="AQ8" s="45"/>
      <c r="AR8" s="45"/>
      <c r="AS8" s="45"/>
      <c r="AT8" s="46">
        <f>データ!$S$6</f>
        <v>60.4</v>
      </c>
      <c r="AU8" s="47"/>
      <c r="AV8" s="47"/>
      <c r="AW8" s="47"/>
      <c r="AX8" s="47"/>
      <c r="AY8" s="47"/>
      <c r="AZ8" s="47"/>
      <c r="BA8" s="47"/>
      <c r="BB8" s="48">
        <f>データ!$T$6</f>
        <v>282.98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73.319999999999993</v>
      </c>
      <c r="J10" s="47"/>
      <c r="K10" s="47"/>
      <c r="L10" s="47"/>
      <c r="M10" s="47"/>
      <c r="N10" s="47"/>
      <c r="O10" s="81"/>
      <c r="P10" s="48">
        <f>データ!$P$6</f>
        <v>94.31</v>
      </c>
      <c r="Q10" s="48"/>
      <c r="R10" s="48"/>
      <c r="S10" s="48"/>
      <c r="T10" s="48"/>
      <c r="U10" s="48"/>
      <c r="V10" s="48"/>
      <c r="W10" s="45">
        <f>データ!$Q$6</f>
        <v>3850</v>
      </c>
      <c r="X10" s="45"/>
      <c r="Y10" s="45"/>
      <c r="Z10" s="45"/>
      <c r="AA10" s="45"/>
      <c r="AB10" s="45"/>
      <c r="AC10" s="45"/>
      <c r="AD10" s="2"/>
      <c r="AE10" s="2"/>
      <c r="AF10" s="2"/>
      <c r="AG10" s="2"/>
      <c r="AH10" s="2"/>
      <c r="AI10" s="2"/>
      <c r="AJ10" s="2"/>
      <c r="AK10" s="2"/>
      <c r="AL10" s="45">
        <f>データ!$U$6</f>
        <v>15855</v>
      </c>
      <c r="AM10" s="45"/>
      <c r="AN10" s="45"/>
      <c r="AO10" s="45"/>
      <c r="AP10" s="45"/>
      <c r="AQ10" s="45"/>
      <c r="AR10" s="45"/>
      <c r="AS10" s="45"/>
      <c r="AT10" s="46">
        <f>データ!$V$6</f>
        <v>60.4</v>
      </c>
      <c r="AU10" s="47"/>
      <c r="AV10" s="47"/>
      <c r="AW10" s="47"/>
      <c r="AX10" s="47"/>
      <c r="AY10" s="47"/>
      <c r="AZ10" s="47"/>
      <c r="BA10" s="47"/>
      <c r="BB10" s="48">
        <f>データ!$W$6</f>
        <v>262.5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k2zlbM21nFcmiqAQ0MLUqep8CUp8d+ZgBLqUOq7kVFPwERVhcGpztrP0uLB53+rZj98FGs1dde7f6NkCv/gg==" saltValue="p3bdPW4BjPDcKBY/RBRS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74667</v>
      </c>
      <c r="D6" s="20">
        <f t="shared" si="3"/>
        <v>46</v>
      </c>
      <c r="E6" s="20">
        <f t="shared" si="3"/>
        <v>1</v>
      </c>
      <c r="F6" s="20">
        <f t="shared" si="3"/>
        <v>0</v>
      </c>
      <c r="G6" s="20">
        <f t="shared" si="3"/>
        <v>1</v>
      </c>
      <c r="H6" s="20" t="str">
        <f t="shared" si="3"/>
        <v>福島県　矢吹町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73.319999999999993</v>
      </c>
      <c r="P6" s="21">
        <f t="shared" si="3"/>
        <v>94.31</v>
      </c>
      <c r="Q6" s="21">
        <f t="shared" si="3"/>
        <v>3850</v>
      </c>
      <c r="R6" s="21">
        <f t="shared" si="3"/>
        <v>17092</v>
      </c>
      <c r="S6" s="21">
        <f t="shared" si="3"/>
        <v>60.4</v>
      </c>
      <c r="T6" s="21">
        <f t="shared" si="3"/>
        <v>282.98</v>
      </c>
      <c r="U6" s="21">
        <f t="shared" si="3"/>
        <v>15855</v>
      </c>
      <c r="V6" s="21">
        <f t="shared" si="3"/>
        <v>60.4</v>
      </c>
      <c r="W6" s="21">
        <f t="shared" si="3"/>
        <v>262.5</v>
      </c>
      <c r="X6" s="22">
        <f>IF(X7="",NA(),X7)</f>
        <v>107.16</v>
      </c>
      <c r="Y6" s="22">
        <f t="shared" ref="Y6:AG6" si="4">IF(Y7="",NA(),Y7)</f>
        <v>103.79</v>
      </c>
      <c r="Z6" s="22">
        <f t="shared" si="4"/>
        <v>103.15</v>
      </c>
      <c r="AA6" s="22">
        <f t="shared" si="4"/>
        <v>103.16</v>
      </c>
      <c r="AB6" s="22">
        <f t="shared" si="4"/>
        <v>107.83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163.06</v>
      </c>
      <c r="AU6" s="22">
        <f t="shared" ref="AU6:BC6" si="6">IF(AU7="",NA(),AU7)</f>
        <v>177.66</v>
      </c>
      <c r="AV6" s="22">
        <f t="shared" si="6"/>
        <v>274.27999999999997</v>
      </c>
      <c r="AW6" s="22">
        <f t="shared" si="6"/>
        <v>307.25</v>
      </c>
      <c r="AX6" s="22">
        <f t="shared" si="6"/>
        <v>385.34</v>
      </c>
      <c r="AY6" s="22">
        <f t="shared" si="6"/>
        <v>359.47</v>
      </c>
      <c r="AZ6" s="22">
        <f t="shared" si="6"/>
        <v>369.69</v>
      </c>
      <c r="BA6" s="22">
        <f t="shared" si="6"/>
        <v>379.08</v>
      </c>
      <c r="BB6" s="22">
        <f t="shared" si="6"/>
        <v>367.55</v>
      </c>
      <c r="BC6" s="22">
        <f t="shared" si="6"/>
        <v>378.56</v>
      </c>
      <c r="BD6" s="21" t="str">
        <f>IF(BD7="","",IF(BD7="-","【-】","【"&amp;SUBSTITUTE(TEXT(BD7,"#,##0.00"),"-","△")&amp;"】"))</f>
        <v>【261.51】</v>
      </c>
      <c r="BE6" s="22">
        <f>IF(BE7="",NA(),BE7)</f>
        <v>316.44</v>
      </c>
      <c r="BF6" s="22">
        <f t="shared" ref="BF6:BN6" si="7">IF(BF7="",NA(),BF7)</f>
        <v>292.86</v>
      </c>
      <c r="BG6" s="22">
        <f t="shared" si="7"/>
        <v>283.04000000000002</v>
      </c>
      <c r="BH6" s="22">
        <f t="shared" si="7"/>
        <v>262.32</v>
      </c>
      <c r="BI6" s="22">
        <f t="shared" si="7"/>
        <v>253.03</v>
      </c>
      <c r="BJ6" s="22">
        <f t="shared" si="7"/>
        <v>401.79</v>
      </c>
      <c r="BK6" s="22">
        <f t="shared" si="7"/>
        <v>402.99</v>
      </c>
      <c r="BL6" s="22">
        <f t="shared" si="7"/>
        <v>398.98</v>
      </c>
      <c r="BM6" s="22">
        <f t="shared" si="7"/>
        <v>418.68</v>
      </c>
      <c r="BN6" s="22">
        <f t="shared" si="7"/>
        <v>395.68</v>
      </c>
      <c r="BO6" s="21" t="str">
        <f>IF(BO7="","",IF(BO7="-","【-】","【"&amp;SUBSTITUTE(TEXT(BO7,"#,##0.00"),"-","△")&amp;"】"))</f>
        <v>【265.16】</v>
      </c>
      <c r="BP6" s="22">
        <f>IF(BP7="",NA(),BP7)</f>
        <v>90.27</v>
      </c>
      <c r="BQ6" s="22">
        <f t="shared" ref="BQ6:BY6" si="8">IF(BQ7="",NA(),BQ7)</f>
        <v>94.04</v>
      </c>
      <c r="BR6" s="22">
        <f t="shared" si="8"/>
        <v>95.72</v>
      </c>
      <c r="BS6" s="22">
        <f t="shared" si="8"/>
        <v>97.07</v>
      </c>
      <c r="BT6" s="22">
        <f t="shared" si="8"/>
        <v>99.04</v>
      </c>
      <c r="BU6" s="22">
        <f t="shared" si="8"/>
        <v>100.12</v>
      </c>
      <c r="BV6" s="22">
        <f t="shared" si="8"/>
        <v>98.66</v>
      </c>
      <c r="BW6" s="22">
        <f t="shared" si="8"/>
        <v>98.64</v>
      </c>
      <c r="BX6" s="22">
        <f t="shared" si="8"/>
        <v>94.78</v>
      </c>
      <c r="BY6" s="22">
        <f t="shared" si="8"/>
        <v>97.59</v>
      </c>
      <c r="BZ6" s="21" t="str">
        <f>IF(BZ7="","",IF(BZ7="-","【-】","【"&amp;SUBSTITUTE(TEXT(BZ7,"#,##0.00"),"-","△")&amp;"】"))</f>
        <v>【102.35】</v>
      </c>
      <c r="CA6" s="22">
        <f>IF(CA7="",NA(),CA7)</f>
        <v>245.89</v>
      </c>
      <c r="CB6" s="22">
        <f t="shared" ref="CB6:CJ6" si="9">IF(CB7="",NA(),CB7)</f>
        <v>236.01</v>
      </c>
      <c r="CC6" s="22">
        <f t="shared" si="9"/>
        <v>233.13</v>
      </c>
      <c r="CD6" s="22">
        <f t="shared" si="9"/>
        <v>227.77</v>
      </c>
      <c r="CE6" s="22">
        <f t="shared" si="9"/>
        <v>224.03</v>
      </c>
      <c r="CF6" s="22">
        <f t="shared" si="9"/>
        <v>174.97</v>
      </c>
      <c r="CG6" s="22">
        <f t="shared" si="9"/>
        <v>178.59</v>
      </c>
      <c r="CH6" s="22">
        <f t="shared" si="9"/>
        <v>178.92</v>
      </c>
      <c r="CI6" s="22">
        <f t="shared" si="9"/>
        <v>181.3</v>
      </c>
      <c r="CJ6" s="22">
        <f t="shared" si="9"/>
        <v>181.71</v>
      </c>
      <c r="CK6" s="21" t="str">
        <f>IF(CK7="","",IF(CK7="-","【-】","【"&amp;SUBSTITUTE(TEXT(CK7,"#,##0.00"),"-","△")&amp;"】"))</f>
        <v>【167.74】</v>
      </c>
      <c r="CL6" s="22">
        <f>IF(CL7="",NA(),CL7)</f>
        <v>83.83</v>
      </c>
      <c r="CM6" s="22">
        <f t="shared" ref="CM6:CU6" si="10">IF(CM7="",NA(),CM7)</f>
        <v>82.15</v>
      </c>
      <c r="CN6" s="22">
        <f t="shared" si="10"/>
        <v>82.12</v>
      </c>
      <c r="CO6" s="22">
        <f t="shared" si="10"/>
        <v>85.11</v>
      </c>
      <c r="CP6" s="22">
        <f t="shared" si="10"/>
        <v>84.6</v>
      </c>
      <c r="CQ6" s="22">
        <f t="shared" si="10"/>
        <v>55.63</v>
      </c>
      <c r="CR6" s="22">
        <f t="shared" si="10"/>
        <v>55.03</v>
      </c>
      <c r="CS6" s="22">
        <f t="shared" si="10"/>
        <v>55.14</v>
      </c>
      <c r="CT6" s="22">
        <f t="shared" si="10"/>
        <v>55.89</v>
      </c>
      <c r="CU6" s="22">
        <f t="shared" si="10"/>
        <v>55.72</v>
      </c>
      <c r="CV6" s="21" t="str">
        <f>IF(CV7="","",IF(CV7="-","【-】","【"&amp;SUBSTITUTE(TEXT(CV7,"#,##0.00"),"-","△")&amp;"】"))</f>
        <v>【60.29】</v>
      </c>
      <c r="CW6" s="22">
        <f>IF(CW7="",NA(),CW7)</f>
        <v>81.67</v>
      </c>
      <c r="CX6" s="22">
        <f t="shared" ref="CX6:DF6" si="11">IF(CX7="",NA(),CX7)</f>
        <v>83.19</v>
      </c>
      <c r="CY6" s="22">
        <f t="shared" si="11"/>
        <v>83.16</v>
      </c>
      <c r="CZ6" s="22">
        <f t="shared" si="11"/>
        <v>81.91</v>
      </c>
      <c r="DA6" s="22">
        <f t="shared" si="11"/>
        <v>83.53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50.15</v>
      </c>
      <c r="DI6" s="22">
        <f t="shared" ref="DI6:DQ6" si="12">IF(DI7="",NA(),DI7)</f>
        <v>51.68</v>
      </c>
      <c r="DJ6" s="22">
        <f t="shared" si="12"/>
        <v>53.14</v>
      </c>
      <c r="DK6" s="22">
        <f t="shared" si="12"/>
        <v>55.02</v>
      </c>
      <c r="DL6" s="22">
        <f t="shared" si="12"/>
        <v>56.56</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2">
        <f t="shared" si="13"/>
        <v>8.4700000000000006</v>
      </c>
      <c r="DV6" s="22">
        <f t="shared" si="13"/>
        <v>10.35</v>
      </c>
      <c r="DW6" s="22">
        <f t="shared" si="13"/>
        <v>11.66</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2">
        <f t="shared" si="14"/>
        <v>0.04</v>
      </c>
      <c r="EG6" s="21">
        <f t="shared" si="14"/>
        <v>0</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74667</v>
      </c>
      <c r="D7" s="24">
        <v>46</v>
      </c>
      <c r="E7" s="24">
        <v>1</v>
      </c>
      <c r="F7" s="24">
        <v>0</v>
      </c>
      <c r="G7" s="24">
        <v>1</v>
      </c>
      <c r="H7" s="24" t="s">
        <v>93</v>
      </c>
      <c r="I7" s="24" t="s">
        <v>94</v>
      </c>
      <c r="J7" s="24" t="s">
        <v>95</v>
      </c>
      <c r="K7" s="24" t="s">
        <v>96</v>
      </c>
      <c r="L7" s="24" t="s">
        <v>97</v>
      </c>
      <c r="M7" s="24" t="s">
        <v>98</v>
      </c>
      <c r="N7" s="25" t="s">
        <v>99</v>
      </c>
      <c r="O7" s="25">
        <v>73.319999999999993</v>
      </c>
      <c r="P7" s="25">
        <v>94.31</v>
      </c>
      <c r="Q7" s="25">
        <v>3850</v>
      </c>
      <c r="R7" s="25">
        <v>17092</v>
      </c>
      <c r="S7" s="25">
        <v>60.4</v>
      </c>
      <c r="T7" s="25">
        <v>282.98</v>
      </c>
      <c r="U7" s="25">
        <v>15855</v>
      </c>
      <c r="V7" s="25">
        <v>60.4</v>
      </c>
      <c r="W7" s="25">
        <v>262.5</v>
      </c>
      <c r="X7" s="25">
        <v>107.16</v>
      </c>
      <c r="Y7" s="25">
        <v>103.79</v>
      </c>
      <c r="Z7" s="25">
        <v>103.15</v>
      </c>
      <c r="AA7" s="25">
        <v>103.16</v>
      </c>
      <c r="AB7" s="25">
        <v>107.83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163.06</v>
      </c>
      <c r="AU7" s="25">
        <v>177.66</v>
      </c>
      <c r="AV7" s="25">
        <v>274.27999999999997</v>
      </c>
      <c r="AW7" s="25">
        <v>307.25</v>
      </c>
      <c r="AX7" s="25">
        <v>385.34</v>
      </c>
      <c r="AY7" s="25">
        <v>359.47</v>
      </c>
      <c r="AZ7" s="25">
        <v>369.69</v>
      </c>
      <c r="BA7" s="25">
        <v>379.08</v>
      </c>
      <c r="BB7" s="25">
        <v>367.55</v>
      </c>
      <c r="BC7" s="25">
        <v>378.56</v>
      </c>
      <c r="BD7" s="25">
        <v>261.51</v>
      </c>
      <c r="BE7" s="25">
        <v>316.44</v>
      </c>
      <c r="BF7" s="25">
        <v>292.86</v>
      </c>
      <c r="BG7" s="25">
        <v>283.04000000000002</v>
      </c>
      <c r="BH7" s="25">
        <v>262.32</v>
      </c>
      <c r="BI7" s="25">
        <v>253.03</v>
      </c>
      <c r="BJ7" s="25">
        <v>401.79</v>
      </c>
      <c r="BK7" s="25">
        <v>402.99</v>
      </c>
      <c r="BL7" s="25">
        <v>398.98</v>
      </c>
      <c r="BM7" s="25">
        <v>418.68</v>
      </c>
      <c r="BN7" s="25">
        <v>395.68</v>
      </c>
      <c r="BO7" s="25">
        <v>265.16000000000003</v>
      </c>
      <c r="BP7" s="25">
        <v>90.27</v>
      </c>
      <c r="BQ7" s="25">
        <v>94.04</v>
      </c>
      <c r="BR7" s="25">
        <v>95.72</v>
      </c>
      <c r="BS7" s="25">
        <v>97.07</v>
      </c>
      <c r="BT7" s="25">
        <v>99.04</v>
      </c>
      <c r="BU7" s="25">
        <v>100.12</v>
      </c>
      <c r="BV7" s="25">
        <v>98.66</v>
      </c>
      <c r="BW7" s="25">
        <v>98.64</v>
      </c>
      <c r="BX7" s="25">
        <v>94.78</v>
      </c>
      <c r="BY7" s="25">
        <v>97.59</v>
      </c>
      <c r="BZ7" s="25">
        <v>102.35</v>
      </c>
      <c r="CA7" s="25">
        <v>245.89</v>
      </c>
      <c r="CB7" s="25">
        <v>236.01</v>
      </c>
      <c r="CC7" s="25">
        <v>233.13</v>
      </c>
      <c r="CD7" s="25">
        <v>227.77</v>
      </c>
      <c r="CE7" s="25">
        <v>224.03</v>
      </c>
      <c r="CF7" s="25">
        <v>174.97</v>
      </c>
      <c r="CG7" s="25">
        <v>178.59</v>
      </c>
      <c r="CH7" s="25">
        <v>178.92</v>
      </c>
      <c r="CI7" s="25">
        <v>181.3</v>
      </c>
      <c r="CJ7" s="25">
        <v>181.71</v>
      </c>
      <c r="CK7" s="25">
        <v>167.74</v>
      </c>
      <c r="CL7" s="25">
        <v>83.83</v>
      </c>
      <c r="CM7" s="25">
        <v>82.15</v>
      </c>
      <c r="CN7" s="25">
        <v>82.12</v>
      </c>
      <c r="CO7" s="25">
        <v>85.11</v>
      </c>
      <c r="CP7" s="25">
        <v>84.6</v>
      </c>
      <c r="CQ7" s="25">
        <v>55.63</v>
      </c>
      <c r="CR7" s="25">
        <v>55.03</v>
      </c>
      <c r="CS7" s="25">
        <v>55.14</v>
      </c>
      <c r="CT7" s="25">
        <v>55.89</v>
      </c>
      <c r="CU7" s="25">
        <v>55.72</v>
      </c>
      <c r="CV7" s="25">
        <v>60.29</v>
      </c>
      <c r="CW7" s="25">
        <v>81.67</v>
      </c>
      <c r="CX7" s="25">
        <v>83.19</v>
      </c>
      <c r="CY7" s="25">
        <v>83.16</v>
      </c>
      <c r="CZ7" s="25">
        <v>81.91</v>
      </c>
      <c r="DA7" s="25">
        <v>83.53</v>
      </c>
      <c r="DB7" s="25">
        <v>82.04</v>
      </c>
      <c r="DC7" s="25">
        <v>81.900000000000006</v>
      </c>
      <c r="DD7" s="25">
        <v>81.39</v>
      </c>
      <c r="DE7" s="25">
        <v>81.27</v>
      </c>
      <c r="DF7" s="25">
        <v>81.260000000000005</v>
      </c>
      <c r="DG7" s="25">
        <v>90.12</v>
      </c>
      <c r="DH7" s="25">
        <v>50.15</v>
      </c>
      <c r="DI7" s="25">
        <v>51.68</v>
      </c>
      <c r="DJ7" s="25">
        <v>53.14</v>
      </c>
      <c r="DK7" s="25">
        <v>55.02</v>
      </c>
      <c r="DL7" s="25">
        <v>56.56</v>
      </c>
      <c r="DM7" s="25">
        <v>48.05</v>
      </c>
      <c r="DN7" s="25">
        <v>48.87</v>
      </c>
      <c r="DO7" s="25">
        <v>49.92</v>
      </c>
      <c r="DP7" s="25">
        <v>50.63</v>
      </c>
      <c r="DQ7" s="25">
        <v>51.29</v>
      </c>
      <c r="DR7" s="25">
        <v>50.88</v>
      </c>
      <c r="DS7" s="25">
        <v>0</v>
      </c>
      <c r="DT7" s="25">
        <v>0</v>
      </c>
      <c r="DU7" s="25">
        <v>8.4700000000000006</v>
      </c>
      <c r="DV7" s="25">
        <v>10.35</v>
      </c>
      <c r="DW7" s="25">
        <v>11.66</v>
      </c>
      <c r="DX7" s="25">
        <v>13.39</v>
      </c>
      <c r="DY7" s="25">
        <v>14.85</v>
      </c>
      <c r="DZ7" s="25">
        <v>16.88</v>
      </c>
      <c r="EA7" s="25">
        <v>18.28</v>
      </c>
      <c r="EB7" s="25">
        <v>19.61</v>
      </c>
      <c r="EC7" s="25">
        <v>22.3</v>
      </c>
      <c r="ED7" s="25">
        <v>0</v>
      </c>
      <c r="EE7" s="25">
        <v>0</v>
      </c>
      <c r="EF7" s="25">
        <v>0.04</v>
      </c>
      <c r="EG7" s="25">
        <v>0</v>
      </c>
      <c r="EH7" s="25">
        <v>0</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dcterms:created xsi:type="dcterms:W3CDTF">2022-12-01T00:54:14Z</dcterms:created>
  <dcterms:modified xsi:type="dcterms:W3CDTF">2023-01-18T05:10:30Z</dcterms:modified>
  <cp:category/>
</cp:coreProperties>
</file>