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S:\140100 上下水道課\R4年度\00_共通\04_照会・回答\01_庁内\03_財政課\未処理01.13【126〆照会】公営企業に係る経営比較分析表（令和３年度決算）の分析等について\"/>
    </mc:Choice>
  </mc:AlternateContent>
  <xr:revisionPtr revIDLastSave="0" documentId="13_ncr:1_{773851E6-8EEA-4F73-8DE1-B1F7BF7DF739}" xr6:coauthVersionLast="36" xr6:coauthVersionMax="36" xr10:uidLastSave="{00000000-0000-0000-0000-000000000000}"/>
  <workbookProtection workbookAlgorithmName="SHA-512" workbookHashValue="Iv3AjK3HGhtUDUKokID54zCoTN4ixK1EeBvj+WZyOP18bXxtbV2JAOvQcqr2qMAlrOVa5YxAAgZcvIDo0CSxmg==" workbookSaltValue="9L7JKh0xabrrFoaXCCZRYQ=="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<sst xmlns="http://schemas.openxmlformats.org/spreadsheetml/2006/main" count="228" uniqueCount="113">
  <si>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</si>
  <si>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</si>
  <si>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</si>
  <si>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</si>
  <si>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</si>
  <si>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</si>
  <si>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</si>
  <si>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</si>
  <si>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</si>
  <si>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</si>
  <si>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</si>
  <si>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</si>
  <si>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</si>
  <si>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</si>
  <si>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</si>
  <si>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</si>
  <si>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</si>
  <si>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</si>
  <si>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</si>
  <si>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</si>
  <si>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</si>
  <si>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</si>
  <si>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</si>
  <si>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</si>
  <si>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</si>
  <si>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</si>
  <si>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</si>
  <si>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</si>
  <si>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</si>
  <si>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</si>
  <si>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</si>
  <si>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</si>
  <si>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</si>
  <si>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</si>
  <si>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</si>
  <si>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</si>
  <si>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</si>
  <si>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</si>
  <si>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</si>
  <si>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</si>
  <si>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</si>
  <si>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</si>
  <si>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</si>
  <si>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</si>
  <si>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</si>
  <si>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</si>
  <si>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</si>
  <si>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</si>
  <si>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</si>
  <si>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</si>
  <si>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</si>
  <si>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</si>
  <si>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</si>
  <si>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</si>
  <si>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</si>
  <si>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</si>
  <si>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</si>
  <si>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</si>
  <si>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</si>
  <si>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</si>
  <si>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</si>
  <si>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</si>
  <si>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</si>
  <si>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</si>
  <si>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</si>
  <si>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</si>
  <si>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</si>
  <si>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</si>
  <si>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</si>
  <si>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</si>
  <si>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</si>
  <si>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</si>
  <si>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</si>
  <si>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</si>
  <si>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</si>
  <si>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</si>
  <si>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</si>
  <si>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</si>
  <si>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</si>
  <si>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</si>
  <si>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</si>
  <si>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</si>
  <si>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</si>
  <si>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</si>
  <si>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</si>
  <si>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</si>
  <si>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</si>
  <si>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</si>
  <si>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</si>
  <si>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</si>
  <si>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</si>
  <si>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</si>
  <si>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</si>
  <si>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</si>
  <si>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</si>
  <si>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</si>
  <si>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</si>
  <si>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</si>
  <si>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</si>
  <si>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</si>
  <si>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</si>
  <si>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</si>
  <si>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</si>
  <si>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</si>
  <si>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</si>
  <si>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</si>
  <si>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</si>
  <si>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</si>
  <si>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</si>
  <si>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</si>
  <si>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増加傾向にあるが、類似団体と比べ低い結果となっている。一部耐用年数を超えた資産があり、また、法定耐用年数に近い資産が増えてきているため、計画的な施設の更新を進めていく。
　②管路経年化率は引き続き事業費の平準化を図り計画的かつ効率的な更新に取り組んでおり、徐々に改善されていく見込みである。
　③管路更新率は、他の関連事業等による新設布設工事が多く、更新工事が進まなかった。今年度、水道事業基本計画の見直しを行っており、計画的な管路の更新投資を行っていく。</t>
    <rPh sb="2" eb="4">
      <t>ユウケイ</t>
    </rPh>
    <rPh sb="4" eb="6">
      <t>コテイ</t>
    </rPh>
    <rPh sb="6" eb="8">
      <t>シサン</t>
    </rPh>
    <rPh sb="12" eb="13">
      <t>リツ</t>
    </rPh>
    <rPh sb="14" eb="16">
      <t>ゾウカ</t>
    </rPh>
    <rPh sb="30" eb="31">
      <t>ヒク</t>
    </rPh>
    <rPh sb="108" eb="109">
      <t>ヒ</t>
    </rPh>
    <rPh sb="110" eb="111">
      <t>ツヅ</t>
    </rPh>
    <rPh sb="112" eb="115">
      <t>ジギョウヒ</t>
    </rPh>
    <rPh sb="116" eb="119">
      <t>ヘイジュンカ</t>
    </rPh>
    <rPh sb="120" eb="121">
      <t>ハカ</t>
    </rPh>
    <rPh sb="134" eb="135">
      <t>ト</t>
    </rPh>
    <rPh sb="136" eb="137">
      <t>ク</t>
    </rPh>
    <rPh sb="169" eb="170">
      <t>タ</t>
    </rPh>
    <rPh sb="171" eb="173">
      <t>カンレン</t>
    </rPh>
    <rPh sb="173" eb="175">
      <t>ジギョウ</t>
    </rPh>
    <rPh sb="175" eb="176">
      <t>トウ</t>
    </rPh>
    <rPh sb="179" eb="181">
      <t>シンセツ</t>
    </rPh>
    <rPh sb="181" eb="183">
      <t>フセツ</t>
    </rPh>
    <rPh sb="183" eb="185">
      <t>コウジ</t>
    </rPh>
    <rPh sb="186" eb="187">
      <t>オオ</t>
    </rPh>
    <rPh sb="189" eb="191">
      <t>コウシン</t>
    </rPh>
    <rPh sb="191" eb="193">
      <t>コウジ</t>
    </rPh>
    <rPh sb="194" eb="195">
      <t>スス</t>
    </rPh>
    <rPh sb="201" eb="203">
      <t>コトシ</t>
    </rPh>
    <rPh sb="203" eb="204">
      <t>ド</t>
    </rPh>
    <rPh sb="205" eb="207">
      <t>スイドウ</t>
    </rPh>
    <rPh sb="207" eb="209">
      <t>ジギョウ</t>
    </rPh>
    <rPh sb="209" eb="211">
      <t>キホン</t>
    </rPh>
    <rPh sb="211" eb="213">
      <t>ケイカク</t>
    </rPh>
    <rPh sb="214" eb="216">
      <t>ミナオ</t>
    </rPh>
    <rPh sb="218" eb="219">
      <t>オコナ</t>
    </rPh>
    <phoneticPr fontId="4"/>
  </si>
  <si>
    <t>　①経常収支比率は、独立採算制を目指し費用の抑制や組織の見直しにより、一般会計からの補助金が減額になったR2年度よりは微増しているが、平均値からは低い状況にあり、引き続き経営改善を図っていく必要がある。
　②累積欠損金比率は引き続き0%ではあるが、人口減少や節水機器の普及などにより給水収益の大きな伸びは見込めないこと、また、施設の老朽化により修繕費等が増加傾向にあるため、本市水道事業ビジョンに基づき、計画的な経営を進めていく必要がある。
　③流動比率は100%を超えてはいるが、類似団体と比べ低く、流動資産(現金)を見据えた経営改善を図る必要がある。
　④企業債残高は、類似団体より2倍になっており、企業債への依存度が高い。今後施設保全改修等に要する借入が予定されていることから、留保資金を効率・効果的に活用して企業債の発行を抑制していく必要がある。
　⑤料金回収率は100を超えたが、今後の施設の維持や修繕等に備え、料金改定など費用に見合う料金収入の確保を図る必要がある。
　⑥給水原価は類似団体との比較では高くなっており、更なる費用の抑制に努め経営改善を図る必要がある。
　⑦施設利用率は類似団体と比べ低く、人口減少などによる一日最大給水量を勘案し、施設の適正規模によるダウンサイジングや周辺自治体との広域化・共同化等の検討を進める必要があると考える。
　⑧有収率は若干下がってきており、漏水の防止対策や漏水事故の早期復旧などにより更なる有収率の向上に努めていく必要がある。</t>
    <rPh sb="46" eb="48">
      <t>ゲンガク</t>
    </rPh>
    <rPh sb="54" eb="56">
      <t>ネンド</t>
    </rPh>
    <rPh sb="59" eb="61">
      <t>ビゾウ</t>
    </rPh>
    <rPh sb="67" eb="70">
      <t>ヘイキンチ</t>
    </rPh>
    <rPh sb="73" eb="74">
      <t>ヒク</t>
    </rPh>
    <rPh sb="75" eb="77">
      <t>ジョウキョウ</t>
    </rPh>
    <rPh sb="81" eb="82">
      <t>ヒ</t>
    </rPh>
    <rPh sb="83" eb="84">
      <t>ツヅ</t>
    </rPh>
    <rPh sb="146" eb="147">
      <t>オオ</t>
    </rPh>
    <rPh sb="149" eb="150">
      <t>ノ</t>
    </rPh>
    <rPh sb="152" eb="154">
      <t>ミコ</t>
    </rPh>
    <rPh sb="280" eb="282">
      <t>キギョウ</t>
    </rPh>
    <rPh sb="282" eb="283">
      <t>サイ</t>
    </rPh>
    <rPh sb="287" eb="289">
      <t>ルイジ</t>
    </rPh>
    <rPh sb="289" eb="291">
      <t>ダンタイ</t>
    </rPh>
    <rPh sb="294" eb="295">
      <t>バイ</t>
    </rPh>
    <rPh sb="390" eb="391">
      <t>コ</t>
    </rPh>
    <rPh sb="395" eb="397">
      <t>コンゴ</t>
    </rPh>
    <rPh sb="398" eb="400">
      <t>シセツ</t>
    </rPh>
    <rPh sb="401" eb="403">
      <t>イジ</t>
    </rPh>
    <rPh sb="404" eb="406">
      <t>シュウゼン</t>
    </rPh>
    <rPh sb="406" eb="407">
      <t>トウ</t>
    </rPh>
    <rPh sb="408" eb="409">
      <t>ソナ</t>
    </rPh>
    <rPh sb="548" eb="550">
      <t>シュウヘン</t>
    </rPh>
    <rPh sb="550" eb="553">
      <t>ジチタイ</t>
    </rPh>
    <rPh sb="555" eb="558">
      <t>コウイキカ</t>
    </rPh>
    <rPh sb="559" eb="562">
      <t>キョウドウカ</t>
    </rPh>
    <rPh sb="587" eb="589">
      <t>ジャッカン</t>
    </rPh>
    <rPh sb="589" eb="590">
      <t>サ</t>
    </rPh>
    <phoneticPr fontId="4"/>
  </si>
  <si>
    <t xml:space="preserve">　経営の健全性・効率性では、指標類似団体と比較し、経常収支比率や流動比率、施設利用率、有収率が下回っている。一方、料金回収率は上回っているが、給水原価が高い状況である。また老朽化の状況では、法定耐用年数に近い資産や経過した管路を多く保有している。　
　経営改善のためには、給水収益が低く一般会計からの補助金に依存していること、施設や管路の老朽化が進んでいることを主要な要因として捉え、料金改定や経常費用の抑制、本市水道事業ビジョンに基づく計画的な施設更新、ダウンサイジング、広域化・共同化等を図る必要がある。
　また、建設改良事業の財源は企業債への依存度が高いため、事業費を抑制し、留保資金を効率・効果的に活用して健全化を図っていく必要がある。 
</t>
    <rPh sb="43" eb="46">
      <t>ユウシュウリツ</t>
    </rPh>
    <rPh sb="54" eb="56">
      <t>イッポウ</t>
    </rPh>
    <rPh sb="57" eb="59">
      <t>リョウキン</t>
    </rPh>
    <rPh sb="59" eb="61">
      <t>カイシュウ</t>
    </rPh>
    <rPh sb="61" eb="62">
      <t>リツ</t>
    </rPh>
    <rPh sb="63" eb="65">
      <t>ウワマワ</t>
    </rPh>
    <rPh sb="71" eb="73">
      <t>キュウスイ</t>
    </rPh>
    <rPh sb="73" eb="75">
      <t>ゲンカ</t>
    </rPh>
    <rPh sb="76" eb="77">
      <t>タカ</t>
    </rPh>
    <rPh sb="78" eb="80">
      <t>ジョウキョウ</t>
    </rPh>
    <rPh sb="181" eb="183">
      <t>シュヨウ</t>
    </rPh>
    <rPh sb="205" eb="207">
      <t>ホンシ</t>
    </rPh>
    <rPh sb="223" eb="225">
      <t>シセツ</t>
    </rPh>
    <rPh sb="237" eb="240">
      <t>コウイキカ</t>
    </rPh>
    <rPh sb="241" eb="244">
      <t>キョウドウカ</t>
    </rPh>
    <rPh sb="246" eb="247">
      <t>ハカ</t>
    </rPh>
    <rPh sb="248" eb="250">
      <t>ヒツヨウ</t>
    </rPh>
    <rPh sb="259" eb="261">
      <t>ケンセツ</t>
    </rPh>
    <rPh sb="274" eb="277">
      <t>イゾンド</t>
    </rPh>
    <rPh sb="278" eb="279">
      <t>タカ</t>
    </rPh>
    <rPh sb="311" eb="312">
      <t>ハカ</t>
    </rPh>
    <rPh sb="316" eb="3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</si>
</sst>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0.93</c:v>
                </c:pt>
                <c:pt idx="1">
                  <c:v>1.1100000000000001</c:v>
                </c:pt>
                <c:pt idx="2">
                  <c:v>0.36</c:v>
                </c:pt>
                <c:pt idx="3" formatCode="#,##0.00;&quot;△&quot;#,##0.00">
                  <c:v>0</c:v>
                </c:pt>
                <c:pt idx="4" formatCode="#,##0.00;&quot;△&quot;#,##0.00">
                  <c:v>0</c:v>
                </c:pt>
              </c:numCache>
            </c:numRef>
          </c:val>
          <c:extLst>
            <c:ext xmlns:c16="http://schemas.microsoft.com/office/drawing/2014/chart" uri="{C3380CC4-5D6E-409C-BE32-E72D297353CC}">
              <c16:uniqueId val="{00000000-1837-4D99-9E4B-1EB78F89C0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837-4D99-9E4B-1EB78F89C0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49.32</c:v>
                </c:pt>
                <c:pt idx="1">
                  <c:v>49.91</c:v>
                </c:pt>
                <c:pt idx="2">
                  <c:v>48.81</c:v>
                </c:pt>
                <c:pt idx="3">
                  <c:v>50.29</c:v>
                </c:pt>
                <c:pt idx="4">
                  <c:v>50.58</c:v>
                </c:pt>
              </c:numCache>
            </c:numRef>
          </c:val>
          <c:extLst>
            <c:ext xmlns:c16="http://schemas.microsoft.com/office/drawing/2014/chart" uri="{C3380CC4-5D6E-409C-BE32-E72D297353CC}">
              <c16:uniqueId val="{00000000-E0FD-4C8B-AE63-B51CDEE82A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E0FD-4C8B-AE63-B51CDEE82A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80.5</c:v>
                </c:pt>
                <c:pt idx="1">
                  <c:v>81.05</c:v>
                </c:pt>
                <c:pt idx="2">
                  <c:v>81.48</c:v>
                </c:pt>
                <c:pt idx="3">
                  <c:v>80.959999999999994</c:v>
                </c:pt>
                <c:pt idx="4">
                  <c:v>80.58</c:v>
                </c:pt>
              </c:numCache>
            </c:numRef>
          </c:val>
          <c:extLst>
            <c:ext xmlns:c16="http://schemas.microsoft.com/office/drawing/2014/chart" uri="{C3380CC4-5D6E-409C-BE32-E72D297353CC}">
              <c16:uniqueId val="{00000000-94DF-490D-80B3-4BB4C72AFF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4DF-490D-80B3-4BB4C72AFF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102.86</c:v>
                </c:pt>
                <c:pt idx="1">
                  <c:v>104.87</c:v>
                </c:pt>
                <c:pt idx="2">
                  <c:v>107.28</c:v>
                </c:pt>
                <c:pt idx="3">
                  <c:v>103.12</c:v>
                </c:pt>
                <c:pt idx="4">
                  <c:v>104.24</c:v>
                </c:pt>
              </c:numCache>
            </c:numRef>
          </c:val>
          <c:extLst>
            <c:ext xmlns:c16="http://schemas.microsoft.com/office/drawing/2014/chart" uri="{C3380CC4-5D6E-409C-BE32-E72D297353CC}">
              <c16:uniqueId val="{00000000-20B7-4300-B7E8-B13F39F6C07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0B7-4300-B7E8-B13F39F6C07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44.14</c:v>
                </c:pt>
                <c:pt idx="1">
                  <c:v>45.61</c:v>
                </c:pt>
                <c:pt idx="2">
                  <c:v>45.72</c:v>
                </c:pt>
                <c:pt idx="3">
                  <c:v>47.26</c:v>
                </c:pt>
                <c:pt idx="4">
                  <c:v>49.15</c:v>
                </c:pt>
              </c:numCache>
            </c:numRef>
          </c:val>
          <c:extLst>
            <c:ext xmlns:c16="http://schemas.microsoft.com/office/drawing/2014/chart" uri="{C3380CC4-5D6E-409C-BE32-E72D297353CC}">
              <c16:uniqueId val="{00000000-44A2-43FB-8F48-3714D14F55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44A2-43FB-8F48-3714D14F55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12.06</c:v>
                </c:pt>
                <c:pt idx="1">
                  <c:v>11.94</c:v>
                </c:pt>
                <c:pt idx="2">
                  <c:v>11.77</c:v>
                </c:pt>
                <c:pt idx="3">
                  <c:v>11.68</c:v>
                </c:pt>
                <c:pt idx="4">
                  <c:v>12.06</c:v>
                </c:pt>
              </c:numCache>
            </c:numRef>
          </c:val>
          <c:extLst>
            <c:ext xmlns:c16="http://schemas.microsoft.com/office/drawing/2014/chart" uri="{C3380CC4-5D6E-409C-BE32-E72D297353CC}">
              <c16:uniqueId val="{00000000-09A6-4A46-9DFD-B4D3217DA9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09A6-4A46-9DFD-B4D3217DA9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54-4D98-8189-33546677F7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0054-4D98-8189-33546677F7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170.37</c:v>
                </c:pt>
                <c:pt idx="1">
                  <c:v>172.93</c:v>
                </c:pt>
                <c:pt idx="2">
                  <c:v>149.36000000000001</c:v>
                </c:pt>
                <c:pt idx="3">
                  <c:v>193.66</c:v>
                </c:pt>
                <c:pt idx="4">
                  <c:v>192.25</c:v>
                </c:pt>
              </c:numCache>
            </c:numRef>
          </c:val>
          <c:extLst>
            <c:ext xmlns:c16="http://schemas.microsoft.com/office/drawing/2014/chart" uri="{C3380CC4-5D6E-409C-BE32-E72D297353CC}">
              <c16:uniqueId val="{00000000-4843-40CF-9FC3-CE3A3AFA27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4843-40CF-9FC3-CE3A3AFA27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829.9</c:v>
                </c:pt>
                <c:pt idx="1">
                  <c:v>817.28</c:v>
                </c:pt>
                <c:pt idx="2">
                  <c:v>810.81</c:v>
                </c:pt>
                <c:pt idx="3">
                  <c:v>774.2</c:v>
                </c:pt>
                <c:pt idx="4">
                  <c:v>730.84</c:v>
                </c:pt>
              </c:numCache>
            </c:numRef>
          </c:val>
          <c:extLst>
            <c:ext xmlns:c16="http://schemas.microsoft.com/office/drawing/2014/chart" uri="{C3380CC4-5D6E-409C-BE32-E72D297353CC}">
              <c16:uniqueId val="{00000000-78AC-4C4D-BD6C-45FFBEA789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78AC-4C4D-BD6C-45FFBEA789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85.82</c:v>
                </c:pt>
                <c:pt idx="1">
                  <c:v>93.4</c:v>
                </c:pt>
                <c:pt idx="2">
                  <c:v>99.59</c:v>
                </c:pt>
                <c:pt idx="3">
                  <c:v>99.03</c:v>
                </c:pt>
                <c:pt idx="4">
                  <c:v>100.06</c:v>
                </c:pt>
              </c:numCache>
            </c:numRef>
          </c:val>
          <c:extLst>
            <c:ext xmlns:c16="http://schemas.microsoft.com/office/drawing/2014/chart" uri="{C3380CC4-5D6E-409C-BE32-E72D297353CC}">
              <c16:uniqueId val="{00000000-158D-4B5F-ABAE-16B1514CDB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158D-4B5F-ABAE-16B1514CDB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279.89999999999998</c:v>
                </c:pt>
                <c:pt idx="1">
                  <c:v>256.77</c:v>
                </c:pt>
                <c:pt idx="2">
                  <c:v>241.29</c:v>
                </c:pt>
                <c:pt idx="3">
                  <c:v>241.8</c:v>
                </c:pt>
                <c:pt idx="4">
                  <c:v>239.32</c:v>
                </c:pt>
              </c:numCache>
            </c:numRef>
          </c:val>
          <c:extLst>
            <c:ext xmlns:c16="http://schemas.microsoft.com/office/drawing/2014/chart" uri="{C3380CC4-5D6E-409C-BE32-E72D297353CC}">
              <c16:uniqueId val="{00000000-6ED2-4683-B451-B7F0838B94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6ED2-4683-B451-B7F0838B94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2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田村市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34947</v>
      </c>
      <c r="AM8" s="66"/>
      <c r="AN8" s="66"/>
      <c r="AO8" s="66"/>
      <c r="AP8" s="66"/>
      <c r="AQ8" s="66"/>
      <c r="AR8" s="66"/>
      <c r="AS8" s="66"/>
      <c r="AT8" s="37">
        <f>データ!$S$6</f>
        <v>458.33</v>
      </c>
      <c r="AU8" s="38"/>
      <c r="AV8" s="38"/>
      <c r="AW8" s="38"/>
      <c r="AX8" s="38"/>
      <c r="AY8" s="38"/>
      <c r="AZ8" s="38"/>
      <c r="BA8" s="38"/>
      <c r="BB8" s="55">
        <f>データ!$T$6</f>
        <v>76.25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51.13</v>
      </c>
      <c r="J10" s="38"/>
      <c r="K10" s="38"/>
      <c r="L10" s="38"/>
      <c r="M10" s="38"/>
      <c r="N10" s="38"/>
      <c r="O10" s="65"/>
      <c r="P10" s="55">
        <f>データ!$P$6</f>
        <v>55.64</v>
      </c>
      <c r="Q10" s="55"/>
      <c r="R10" s="55"/>
      <c r="S10" s="55"/>
      <c r="T10" s="55"/>
      <c r="U10" s="55"/>
      <c r="V10" s="55"/>
      <c r="W10" s="66">
        <f>データ!$Q$6</f>
        <v>4532</v>
      </c>
      <c r="X10" s="66"/>
      <c r="Y10" s="66"/>
      <c r="Z10" s="66"/>
      <c r="AA10" s="66"/>
      <c r="AB10" s="66"/>
      <c r="AC10" s="66"/>
      <c r="AD10" s="2"/>
      <c r="AE10" s="2"/>
      <c r="AF10" s="2"/>
      <c r="AG10" s="2"/>
      <c r="AH10" s="2"/>
      <c r="AI10" s="2"/>
      <c r="AJ10" s="2"/>
      <c r="AK10" s="2"/>
      <c r="AL10" s="66">
        <f>データ!$U$6</f>
        <v>18927</v>
      </c>
      <c r="AM10" s="66"/>
      <c r="AN10" s="66"/>
      <c r="AO10" s="66"/>
      <c r="AP10" s="66"/>
      <c r="AQ10" s="66"/>
      <c r="AR10" s="66"/>
      <c r="AS10" s="66"/>
      <c r="AT10" s="37">
        <f>データ!$V$6</f>
        <v>122.59</v>
      </c>
      <c r="AU10" s="38"/>
      <c r="AV10" s="38"/>
      <c r="AW10" s="38"/>
      <c r="AX10" s="38"/>
      <c r="AY10" s="38"/>
      <c r="AZ10" s="38"/>
      <c r="BA10" s="38"/>
      <c r="BB10" s="55">
        <f>データ!$W$6</f>
        <v>154.38999999999999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hydq10a4kgXpevqVDgM6pSQzm7WFz5rFe4mffzplw3HcUUc/M0PrRyoBPldJvcwL/OuJSw7XpjUEzqZ6aks3w==" saltValue="RET4QVZCYe6j/KGWjq8n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72117</v>
      </c>
      <c r="D6" s="20">
        <f t="shared" si="3"/>
        <v>46</v>
      </c>
      <c r="E6" s="20">
        <f t="shared" si="3"/>
        <v>1</v>
      </c>
      <c r="F6" s="20">
        <f t="shared" si="3"/>
        <v>0</v>
      </c>
      <c r="G6" s="20">
        <f t="shared" si="3"/>
        <v>1</v>
      </c>
      <c r="H6" s="20" t="str">
        <f t="shared" si="3"/>
        <v>福島県　田村市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51.13</v>
      </c>
      <c r="P6" s="21">
        <f t="shared" si="3"/>
        <v>55.64</v>
      </c>
      <c r="Q6" s="21">
        <f t="shared" si="3"/>
        <v>4532</v>
      </c>
      <c r="R6" s="21">
        <f t="shared" si="3"/>
        <v>34947</v>
      </c>
      <c r="S6" s="21">
        <f t="shared" si="3"/>
        <v>458.33</v>
      </c>
      <c r="T6" s="21">
        <f t="shared" si="3"/>
        <v>76.25</v>
      </c>
      <c r="U6" s="21">
        <f t="shared" si="3"/>
        <v>18927</v>
      </c>
      <c r="V6" s="21">
        <f t="shared" si="3"/>
        <v>122.59</v>
      </c>
      <c r="W6" s="21">
        <f t="shared" si="3"/>
        <v>154.38999999999999</v>
      </c>
      <c r="X6" s="22">
        <f>IF(X7="",NA(),X7)</f>
        <v>102.86</v>
      </c>
      <c r="Y6" s="22">
        <f t="shared" ref="Y6:AG6" si="4">IF(Y7="",NA(),Y7)</f>
        <v>104.87</v>
      </c>
      <c r="Z6" s="22">
        <f t="shared" si="4"/>
        <v>107.28</v>
      </c>
      <c r="AA6" s="22">
        <f t="shared" si="4"/>
        <v>103.12</v>
      </c>
      <c r="AB6" s="22">
        <f t="shared" si="4"/>
        <v>104.24</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170.37</v>
      </c>
      <c r="AU6" s="22">
        <f t="shared" ref="AU6:BC6" si="6">IF(AU7="",NA(),AU7)</f>
        <v>172.93</v>
      </c>
      <c r="AV6" s="22">
        <f t="shared" si="6"/>
        <v>149.36000000000001</v>
      </c>
      <c r="AW6" s="22">
        <f t="shared" si="6"/>
        <v>193.66</v>
      </c>
      <c r="AX6" s="22">
        <f t="shared" si="6"/>
        <v>192.25</v>
      </c>
      <c r="AY6" s="22">
        <f t="shared" si="6"/>
        <v>359.47</v>
      </c>
      <c r="AZ6" s="22">
        <f t="shared" si="6"/>
        <v>369.69</v>
      </c>
      <c r="BA6" s="22">
        <f t="shared" si="6"/>
        <v>379.08</v>
      </c>
      <c r="BB6" s="22">
        <f t="shared" si="6"/>
        <v>367.55</v>
      </c>
      <c r="BC6" s="22">
        <f t="shared" si="6"/>
        <v>378.56</v>
      </c>
      <c r="BD6" s="21" t="str">
        <f>IF(BD7="","",IF(BD7="-","【-】","【"&amp;SUBSTITUTE(TEXT(BD7,"#,##0.00"),"-","△")&amp;"】"))</f>
        <v>【261.51】</v>
      </c>
      <c r="BE6" s="22">
        <f>IF(BE7="",NA(),BE7)</f>
        <v>829.9</v>
      </c>
      <c r="BF6" s="22">
        <f t="shared" ref="BF6:BN6" si="7">IF(BF7="",NA(),BF7)</f>
        <v>817.28</v>
      </c>
      <c r="BG6" s="22">
        <f t="shared" si="7"/>
        <v>810.81</v>
      </c>
      <c r="BH6" s="22">
        <f t="shared" si="7"/>
        <v>774.2</v>
      </c>
      <c r="BI6" s="22">
        <f t="shared" si="7"/>
        <v>730.84</v>
      </c>
      <c r="BJ6" s="22">
        <f t="shared" si="7"/>
        <v>401.79</v>
      </c>
      <c r="BK6" s="22">
        <f t="shared" si="7"/>
        <v>402.99</v>
      </c>
      <c r="BL6" s="22">
        <f t="shared" si="7"/>
        <v>398.98</v>
      </c>
      <c r="BM6" s="22">
        <f t="shared" si="7"/>
        <v>418.68</v>
      </c>
      <c r="BN6" s="22">
        <f t="shared" si="7"/>
        <v>395.68</v>
      </c>
      <c r="BO6" s="21" t="str">
        <f>IF(BO7="","",IF(BO7="-","【-】","【"&amp;SUBSTITUTE(TEXT(BO7,"#,##0.00"),"-","△")&amp;"】"))</f>
        <v>【265.16】</v>
      </c>
      <c r="BP6" s="22">
        <f>IF(BP7="",NA(),BP7)</f>
        <v>85.82</v>
      </c>
      <c r="BQ6" s="22">
        <f t="shared" ref="BQ6:BY6" si="8">IF(BQ7="",NA(),BQ7)</f>
        <v>93.4</v>
      </c>
      <c r="BR6" s="22">
        <f t="shared" si="8"/>
        <v>99.59</v>
      </c>
      <c r="BS6" s="22">
        <f t="shared" si="8"/>
        <v>99.03</v>
      </c>
      <c r="BT6" s="22">
        <f t="shared" si="8"/>
        <v>100.06</v>
      </c>
      <c r="BU6" s="22">
        <f t="shared" si="8"/>
        <v>100.12</v>
      </c>
      <c r="BV6" s="22">
        <f t="shared" si="8"/>
        <v>98.66</v>
      </c>
      <c r="BW6" s="22">
        <f t="shared" si="8"/>
        <v>98.64</v>
      </c>
      <c r="BX6" s="22">
        <f t="shared" si="8"/>
        <v>94.78</v>
      </c>
      <c r="BY6" s="22">
        <f t="shared" si="8"/>
        <v>97.59</v>
      </c>
      <c r="BZ6" s="21" t="str">
        <f>IF(BZ7="","",IF(BZ7="-","【-】","【"&amp;SUBSTITUTE(TEXT(BZ7,"#,##0.00"),"-","△")&amp;"】"))</f>
        <v>【102.35】</v>
      </c>
      <c r="CA6" s="22">
        <f>IF(CA7="",NA(),CA7)</f>
        <v>279.89999999999998</v>
      </c>
      <c r="CB6" s="22">
        <f t="shared" ref="CB6:CJ6" si="9">IF(CB7="",NA(),CB7)</f>
        <v>256.77</v>
      </c>
      <c r="CC6" s="22">
        <f t="shared" si="9"/>
        <v>241.29</v>
      </c>
      <c r="CD6" s="22">
        <f t="shared" si="9"/>
        <v>241.8</v>
      </c>
      <c r="CE6" s="22">
        <f t="shared" si="9"/>
        <v>239.32</v>
      </c>
      <c r="CF6" s="22">
        <f t="shared" si="9"/>
        <v>174.97</v>
      </c>
      <c r="CG6" s="22">
        <f t="shared" si="9"/>
        <v>178.59</v>
      </c>
      <c r="CH6" s="22">
        <f t="shared" si="9"/>
        <v>178.92</v>
      </c>
      <c r="CI6" s="22">
        <f t="shared" si="9"/>
        <v>181.3</v>
      </c>
      <c r="CJ6" s="22">
        <f t="shared" si="9"/>
        <v>181.71</v>
      </c>
      <c r="CK6" s="21" t="str">
        <f>IF(CK7="","",IF(CK7="-","【-】","【"&amp;SUBSTITUTE(TEXT(CK7,"#,##0.00"),"-","△")&amp;"】"))</f>
        <v>【167.74】</v>
      </c>
      <c r="CL6" s="22">
        <f>IF(CL7="",NA(),CL7)</f>
        <v>49.32</v>
      </c>
      <c r="CM6" s="22">
        <f t="shared" ref="CM6:CU6" si="10">IF(CM7="",NA(),CM7)</f>
        <v>49.91</v>
      </c>
      <c r="CN6" s="22">
        <f t="shared" si="10"/>
        <v>48.81</v>
      </c>
      <c r="CO6" s="22">
        <f t="shared" si="10"/>
        <v>50.29</v>
      </c>
      <c r="CP6" s="22">
        <f t="shared" si="10"/>
        <v>50.58</v>
      </c>
      <c r="CQ6" s="22">
        <f t="shared" si="10"/>
        <v>55.63</v>
      </c>
      <c r="CR6" s="22">
        <f t="shared" si="10"/>
        <v>55.03</v>
      </c>
      <c r="CS6" s="22">
        <f t="shared" si="10"/>
        <v>55.14</v>
      </c>
      <c r="CT6" s="22">
        <f t="shared" si="10"/>
        <v>55.89</v>
      </c>
      <c r="CU6" s="22">
        <f t="shared" si="10"/>
        <v>55.72</v>
      </c>
      <c r="CV6" s="21" t="str">
        <f>IF(CV7="","",IF(CV7="-","【-】","【"&amp;SUBSTITUTE(TEXT(CV7,"#,##0.00"),"-","△")&amp;"】"))</f>
        <v>【60.29】</v>
      </c>
      <c r="CW6" s="22">
        <f>IF(CW7="",NA(),CW7)</f>
        <v>80.5</v>
      </c>
      <c r="CX6" s="22">
        <f t="shared" ref="CX6:DF6" si="11">IF(CX7="",NA(),CX7)</f>
        <v>81.05</v>
      </c>
      <c r="CY6" s="22">
        <f t="shared" si="11"/>
        <v>81.48</v>
      </c>
      <c r="CZ6" s="22">
        <f t="shared" si="11"/>
        <v>80.959999999999994</v>
      </c>
      <c r="DA6" s="22">
        <f t="shared" si="11"/>
        <v>80.58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44.14</v>
      </c>
      <c r="DI6" s="22">
        <f t="shared" ref="DI6:DQ6" si="12">IF(DI7="",NA(),DI7)</f>
        <v>45.61</v>
      </c>
      <c r="DJ6" s="22">
        <f t="shared" si="12"/>
        <v>45.72</v>
      </c>
      <c r="DK6" s="22">
        <f t="shared" si="12"/>
        <v>47.26</v>
      </c>
      <c r="DL6" s="22">
        <f t="shared" si="12"/>
        <v>49.15</v>
      </c>
      <c r="DM6" s="22">
        <f t="shared" si="12"/>
        <v>48.05</v>
      </c>
      <c r="DN6" s="22">
        <f t="shared" si="12"/>
        <v>48.87</v>
      </c>
      <c r="DO6" s="22">
        <f t="shared" si="12"/>
        <v>49.92</v>
      </c>
      <c r="DP6" s="22">
        <f t="shared" si="12"/>
        <v>50.63</v>
      </c>
      <c r="DQ6" s="22">
        <f t="shared" si="12"/>
        <v>51.29</v>
      </c>
      <c r="DR6" s="21" t="str">
        <f>IF(DR7="","",IF(DR7="-","【-】","【"&amp;SUBSTITUTE(TEXT(DR7,"#,##0.00"),"-","△")&amp;"】"))</f>
        <v>【50.88】</v>
      </c>
      <c r="DS6" s="22">
        <f>IF(DS7="",NA(),DS7)</f>
        <v>12.06</v>
      </c>
      <c r="DT6" s="22">
        <f t="shared" ref="DT6:EB6" si="13">IF(DT7="",NA(),DT7)</f>
        <v>11.94</v>
      </c>
      <c r="DU6" s="22">
        <f t="shared" si="13"/>
        <v>11.77</v>
      </c>
      <c r="DV6" s="22">
        <f t="shared" si="13"/>
        <v>11.68</v>
      </c>
      <c r="DW6" s="22">
        <f t="shared" si="13"/>
        <v>12.06</v>
      </c>
      <c r="DX6" s="22">
        <f t="shared" si="13"/>
        <v>13.39</v>
      </c>
      <c r="DY6" s="22">
        <f t="shared" si="13"/>
        <v>14.85</v>
      </c>
      <c r="DZ6" s="22">
        <f t="shared" si="13"/>
        <v>16.88</v>
      </c>
      <c r="EA6" s="22">
        <f t="shared" si="13"/>
        <v>18.28</v>
      </c>
      <c r="EB6" s="22">
        <f t="shared" si="13"/>
        <v>19.61</v>
      </c>
      <c r="EC6" s="21" t="str">
        <f>IF(EC7="","",IF(EC7="-","【-】","【"&amp;SUBSTITUTE(TEXT(EC7,"#,##0.00"),"-","△")&amp;"】"))</f>
        <v>【22.30】</v>
      </c>
      <c r="ED6" s="22">
        <f>IF(ED7="",NA(),ED7)</f>
        <v>0.93</v>
      </c>
      <c r="EE6" s="22">
        <f t="shared" ref="EE6:EM6" si="14">IF(EE7="",NA(),EE7)</f>
        <v>1.1100000000000001</v>
      </c>
      <c r="EF6" s="22">
        <f t="shared" si="14"/>
        <v>0.36</v>
      </c>
      <c r="EG6" s="21">
        <f t="shared" si="14"/>
        <v>0</v>
      </c>
      <c r="EH6" s="21">
        <f t="shared" si="14"/>
        <v>0</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72117</v>
      </c>
      <c r="D7" s="24">
        <v>46</v>
      </c>
      <c r="E7" s="24">
        <v>1</v>
      </c>
      <c r="F7" s="24">
        <v>0</v>
      </c>
      <c r="G7" s="24">
        <v>1</v>
      </c>
      <c r="H7" s="24" t="s">
        <v>93</v>
      </c>
      <c r="I7" s="24" t="s">
        <v>94</v>
      </c>
      <c r="J7" s="24" t="s">
        <v>95</v>
      </c>
      <c r="K7" s="24" t="s">
        <v>96</v>
      </c>
      <c r="L7" s="24" t="s">
        <v>97</v>
      </c>
      <c r="M7" s="24" t="s">
        <v>98</v>
      </c>
      <c r="N7" s="25" t="s">
        <v>99</v>
      </c>
      <c r="O7" s="25">
        <v>51.13</v>
      </c>
      <c r="P7" s="25">
        <v>55.64</v>
      </c>
      <c r="Q7" s="25">
        <v>4532</v>
      </c>
      <c r="R7" s="25">
        <v>34947</v>
      </c>
      <c r="S7" s="25">
        <v>458.33</v>
      </c>
      <c r="T7" s="25">
        <v>76.25</v>
      </c>
      <c r="U7" s="25">
        <v>18927</v>
      </c>
      <c r="V7" s="25">
        <v>122.59</v>
      </c>
      <c r="W7" s="25">
        <v>154.38999999999999</v>
      </c>
      <c r="X7" s="25">
        <v>102.86</v>
      </c>
      <c r="Y7" s="25">
        <v>104.87</v>
      </c>
      <c r="Z7" s="25">
        <v>107.28</v>
      </c>
      <c r="AA7" s="25">
        <v>103.12</v>
      </c>
      <c r="AB7" s="25">
        <v>104.24</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170.37</v>
      </c>
      <c r="AU7" s="25">
        <v>172.93</v>
      </c>
      <c r="AV7" s="25">
        <v>149.36000000000001</v>
      </c>
      <c r="AW7" s="25">
        <v>193.66</v>
      </c>
      <c r="AX7" s="25">
        <v>192.25</v>
      </c>
      <c r="AY7" s="25">
        <v>359.47</v>
      </c>
      <c r="AZ7" s="25">
        <v>369.69</v>
      </c>
      <c r="BA7" s="25">
        <v>379.08</v>
      </c>
      <c r="BB7" s="25">
        <v>367.55</v>
      </c>
      <c r="BC7" s="25">
        <v>378.56</v>
      </c>
      <c r="BD7" s="25">
        <v>261.51</v>
      </c>
      <c r="BE7" s="25">
        <v>829.9</v>
      </c>
      <c r="BF7" s="25">
        <v>817.28</v>
      </c>
      <c r="BG7" s="25">
        <v>810.81</v>
      </c>
      <c r="BH7" s="25">
        <v>774.2</v>
      </c>
      <c r="BI7" s="25">
        <v>730.84</v>
      </c>
      <c r="BJ7" s="25">
        <v>401.79</v>
      </c>
      <c r="BK7" s="25">
        <v>402.99</v>
      </c>
      <c r="BL7" s="25">
        <v>398.98</v>
      </c>
      <c r="BM7" s="25">
        <v>418.68</v>
      </c>
      <c r="BN7" s="25">
        <v>395.68</v>
      </c>
      <c r="BO7" s="25">
        <v>265.16000000000003</v>
      </c>
      <c r="BP7" s="25">
        <v>85.82</v>
      </c>
      <c r="BQ7" s="25">
        <v>93.4</v>
      </c>
      <c r="BR7" s="25">
        <v>99.59</v>
      </c>
      <c r="BS7" s="25">
        <v>99.03</v>
      </c>
      <c r="BT7" s="25">
        <v>100.06</v>
      </c>
      <c r="BU7" s="25">
        <v>100.12</v>
      </c>
      <c r="BV7" s="25">
        <v>98.66</v>
      </c>
      <c r="BW7" s="25">
        <v>98.64</v>
      </c>
      <c r="BX7" s="25">
        <v>94.78</v>
      </c>
      <c r="BY7" s="25">
        <v>97.59</v>
      </c>
      <c r="BZ7" s="25">
        <v>102.35</v>
      </c>
      <c r="CA7" s="25">
        <v>279.89999999999998</v>
      </c>
      <c r="CB7" s="25">
        <v>256.77</v>
      </c>
      <c r="CC7" s="25">
        <v>241.29</v>
      </c>
      <c r="CD7" s="25">
        <v>241.8</v>
      </c>
      <c r="CE7" s="25">
        <v>239.32</v>
      </c>
      <c r="CF7" s="25">
        <v>174.97</v>
      </c>
      <c r="CG7" s="25">
        <v>178.59</v>
      </c>
      <c r="CH7" s="25">
        <v>178.92</v>
      </c>
      <c r="CI7" s="25">
        <v>181.3</v>
      </c>
      <c r="CJ7" s="25">
        <v>181.71</v>
      </c>
      <c r="CK7" s="25">
        <v>167.74</v>
      </c>
      <c r="CL7" s="25">
        <v>49.32</v>
      </c>
      <c r="CM7" s="25">
        <v>49.91</v>
      </c>
      <c r="CN7" s="25">
        <v>48.81</v>
      </c>
      <c r="CO7" s="25">
        <v>50.29</v>
      </c>
      <c r="CP7" s="25">
        <v>50.58</v>
      </c>
      <c r="CQ7" s="25">
        <v>55.63</v>
      </c>
      <c r="CR7" s="25">
        <v>55.03</v>
      </c>
      <c r="CS7" s="25">
        <v>55.14</v>
      </c>
      <c r="CT7" s="25">
        <v>55.89</v>
      </c>
      <c r="CU7" s="25">
        <v>55.72</v>
      </c>
      <c r="CV7" s="25">
        <v>60.29</v>
      </c>
      <c r="CW7" s="25">
        <v>80.5</v>
      </c>
      <c r="CX7" s="25">
        <v>81.05</v>
      </c>
      <c r="CY7" s="25">
        <v>81.48</v>
      </c>
      <c r="CZ7" s="25">
        <v>80.959999999999994</v>
      </c>
      <c r="DA7" s="25">
        <v>80.58</v>
      </c>
      <c r="DB7" s="25">
        <v>82.04</v>
      </c>
      <c r="DC7" s="25">
        <v>81.900000000000006</v>
      </c>
      <c r="DD7" s="25">
        <v>81.39</v>
      </c>
      <c r="DE7" s="25">
        <v>81.27</v>
      </c>
      <c r="DF7" s="25">
        <v>81.260000000000005</v>
      </c>
      <c r="DG7" s="25">
        <v>90.12</v>
      </c>
      <c r="DH7" s="25">
        <v>44.14</v>
      </c>
      <c r="DI7" s="25">
        <v>45.61</v>
      </c>
      <c r="DJ7" s="25">
        <v>45.72</v>
      </c>
      <c r="DK7" s="25">
        <v>47.26</v>
      </c>
      <c r="DL7" s="25">
        <v>49.15</v>
      </c>
      <c r="DM7" s="25">
        <v>48.05</v>
      </c>
      <c r="DN7" s="25">
        <v>48.87</v>
      </c>
      <c r="DO7" s="25">
        <v>49.92</v>
      </c>
      <c r="DP7" s="25">
        <v>50.63</v>
      </c>
      <c r="DQ7" s="25">
        <v>51.29</v>
      </c>
      <c r="DR7" s="25">
        <v>50.88</v>
      </c>
      <c r="DS7" s="25">
        <v>12.06</v>
      </c>
      <c r="DT7" s="25">
        <v>11.94</v>
      </c>
      <c r="DU7" s="25">
        <v>11.77</v>
      </c>
      <c r="DV7" s="25">
        <v>11.68</v>
      </c>
      <c r="DW7" s="25">
        <v>12.06</v>
      </c>
      <c r="DX7" s="25">
        <v>13.39</v>
      </c>
      <c r="DY7" s="25">
        <v>14.85</v>
      </c>
      <c r="DZ7" s="25">
        <v>16.88</v>
      </c>
      <c r="EA7" s="25">
        <v>18.28</v>
      </c>
      <c r="EB7" s="25">
        <v>19.61</v>
      </c>
      <c r="EC7" s="25">
        <v>22.3</v>
      </c>
      <c r="ED7" s="25">
        <v>0.93</v>
      </c>
      <c r="EE7" s="25">
        <v>1.1100000000000001</v>
      </c>
      <c r="EF7" s="25">
        <v>0.36</v>
      </c>
      <c r="EG7" s="25">
        <v>0</v>
      </c>
      <c r="EH7" s="25">
        <v>0</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松崎勝江</cp:lastModifiedBy>
  <cp:lastPrinted>2023-01-23T05:54:44Z</cp:lastPrinted>
  <dcterms:created xsi:type="dcterms:W3CDTF">2022-12-01T00:54:02Z</dcterms:created>
  <dcterms:modified xsi:type="dcterms:W3CDTF">2023-01-23T06:03:41Z</dcterms:modified>
  <cp:category/>
</cp:coreProperties>
</file>