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4佐藤フォルダ\03_照会回答\未20230127〆【県】公営企業に係る経営比較分析表（令和３年度決算）\05_県回答\"/>
    </mc:Choice>
  </mc:AlternateContent>
  <workbookProtection workbookAlgorithmName="SHA-512" workbookHashValue="hNSjBdxzq2zfRzrua/oqmImyd2cGfTVapzYb/fXYM4vC+gMrFtJWim1wID4SnaMTZwDAyTLoQwguZ+JKvIsNSA==" workbookSaltValue="JhWYujM6sxlQ/TEThSRQIA==" workbookSpinCount="100000" lockStructure="1"/>
  <bookViews>
    <workbookView xWindow="0" yWindow="0" windowWidth="28800" windowHeight="121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<sst xmlns="http://schemas.openxmlformats.org/spreadsheetml/2006/main" count="228" uniqueCount="113">
  <si>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</si>
  <si>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</si>
  <si>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</si>
  <si>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</si>
  <si>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</si>
  <si>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</si>
  <si>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</si>
  <si>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</si>
  <si>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</si>
  <si>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</si>
  <si>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</si>
  <si>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</si>
  <si>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</si>
  <si>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</si>
  <si>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</si>
  <si>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</si>
  <si>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</si>
  <si>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</si>
  <si>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</si>
  <si>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</si>
  <si>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</si>
  <si>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</si>
  <si>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</si>
  <si>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</si>
  <si>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</si>
  <si>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</si>
  <si>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</si>
  <si>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</si>
  <si>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</si>
  <si>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</si>
  <si>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</si>
  <si>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</si>
  <si>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</si>
  <si>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</si>
  <si>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</si>
  <si>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</si>
  <si>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</si>
  <si>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</si>
  <si>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</si>
  <si>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</si>
  <si>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</si>
  <si>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</si>
  <si>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</si>
  <si>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</si>
  <si>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</si>
  <si>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</si>
  <si>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</si>
  <si>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</si>
  <si>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</si>
  <si>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</si>
  <si>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</si>
  <si>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</si>
  <si>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</si>
  <si>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</si>
  <si>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</si>
  <si>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</si>
  <si>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</si>
  <si>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</si>
  <si>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</si>
  <si>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</si>
  <si>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</si>
  <si>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</si>
  <si>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</si>
  <si>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</si>
  <si>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</si>
  <si>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</si>
  <si>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</si>
  <si>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</si>
  <si>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</si>
  <si>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</si>
  <si>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</si>
  <si>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</si>
  <si>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</si>
  <si>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</si>
  <si>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</si>
  <si>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</si>
  <si>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</si>
  <si>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</si>
  <si>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</si>
  <si>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</si>
  <si>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</si>
  <si>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</si>
  <si>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</si>
  <si>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</si>
  <si>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</si>
  <si>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</si>
  <si>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</si>
  <si>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</si>
  <si>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</si>
  <si>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</si>
  <si>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</si>
  <si>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</si>
  <si>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</si>
  <si>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</si>
  <si>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</si>
  <si>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</si>
  <si>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</si>
  <si>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</si>
  <si>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</si>
  <si>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</si>
  <si>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</si>
  <si>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</si>
  <si>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</si>
  <si>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</si>
  <si>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</si>
  <si>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</si>
  <si>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</si>
  <si>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</si>
  <si>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</si>
  <si>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</si>
  <si>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更新で増える資産よりも減価償却費の方が大きいため上昇傾向にあり、類似団体と比べ高い水準にある。
②管路経年化率
　昭和40年代から昭和50年代に整備した多くの管路が法定年数を超えるため、今後も上昇傾向にある。平成30年度では初めて類似団体と比較して高い水準となり令和元年度からその幅が大きく増加しており、今後も同様の傾向が続く。
③管路更新率
　基幹管路を優先的に更新しているため管路更新延長が伸びず、類似団体と比べ低い水準にある。
　耐用年数だけではなく、ＡＩを活用し、真に老朽化した管渠を見極め、効率的に更新を行うことが重要である。</t>
    <rPh sb="14" eb="16">
      <t>コウシン</t>
    </rPh>
    <rPh sb="17" eb="18">
      <t>フ</t>
    </rPh>
    <rPh sb="20" eb="22">
      <t>シサン</t>
    </rPh>
    <rPh sb="25" eb="30">
      <t>ゲンカショウキャクヒ</t>
    </rPh>
    <rPh sb="31" eb="32">
      <t>カタ</t>
    </rPh>
    <rPh sb="33" eb="34">
      <t>オオ</t>
    </rPh>
    <rPh sb="145" eb="147">
      <t>レイワ</t>
    </rPh>
    <rPh sb="147" eb="149">
      <t>ガンネン</t>
    </rPh>
    <rPh sb="149" eb="150">
      <t>ド</t>
    </rPh>
    <rPh sb="154" eb="155">
      <t>ハバ</t>
    </rPh>
    <rPh sb="156" eb="157">
      <t>オオ</t>
    </rPh>
    <rPh sb="159" eb="161">
      <t>ゾウカ</t>
    </rPh>
    <rPh sb="166" eb="168">
      <t>コンゴ</t>
    </rPh>
    <rPh sb="169" eb="171">
      <t>ドウヨウ</t>
    </rPh>
    <rPh sb="172" eb="174">
      <t>ケイコウ</t>
    </rPh>
    <rPh sb="175" eb="176">
      <t>ツヅ</t>
    </rPh>
    <rPh sb="232" eb="236">
      <t>タイヨウネンスウ</t>
    </rPh>
    <rPh sb="246" eb="248">
      <t>カツヨウ</t>
    </rPh>
    <rPh sb="250" eb="251">
      <t>シン</t>
    </rPh>
    <rPh sb="252" eb="255">
      <t>ロウキュウカ</t>
    </rPh>
    <rPh sb="257" eb="259">
      <t>カンキョ</t>
    </rPh>
    <rPh sb="260" eb="262">
      <t>ミキワ</t>
    </rPh>
    <rPh sb="264" eb="267">
      <t>コウリツテキ</t>
    </rPh>
    <rPh sb="268" eb="270">
      <t>コウシン</t>
    </rPh>
    <rPh sb="271" eb="272">
      <t>オコナ</t>
    </rPh>
    <rPh sb="276" eb="278">
      <t>ジュウヨウ</t>
    </rPh>
    <phoneticPr fontId="4"/>
  </si>
  <si>
    <t>　現在の経営状況については、概ね健全な状況にあると考えられる。今後は、人口減少・世帯構成の変化などの社会動態の変動や、節水型社会への移行による水需要の減少が予想される中、施設の老朽化の進行に伴い、施設の更新需要が増大していく。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phoneticPr fontId="4"/>
  </si>
  <si>
    <t>①経常収支比率、②累積欠損金比率
　令和３年度は、浄水場等の修繕に伴う経常経費の増加により、経常収支比率は前年度と比べ減少した。経常収支比率は、100％を上回っており、比率は類似団体と比べ良好な水準を維持している。また、これまで欠損金は発生していない。
③流動比率
　流動資産、流動負債ともに減少したが、流動資産と比べ流動負債の減少が大きいため、流動比率は増加した。類似団体と比べ高く、良好な水準にある。
④企業債残高対給水収益比率
　企業債の償還に伴い減少傾向であり、類似団体と比べ低く、良好な水準にある。
⑤料金回収率
　豊田浄水場の廃止に伴い令和2年度から経常費用が減少し、料金回収率は増加した。類似団体と比べ良好な水準にある。
⑥給水原価
　経常費用減少に伴い給水原価も減少したが、類似団体を上回っている。これは給水区域が広く地形の起伏が多いことから、より多くの給水コストを要するためと考えられ、ダウンサイジングを含め経営改善に努めていく必要がある。
⑦施設利用率⑧有収率
　施設利用率は、配水量が増加したことから類似団体より高い水準で推移している。有収率は有収水量が横ばいで総配水量が増加傾向にあるため、減少傾向にある。類似団体と比べ低い傾向にあり、有収率向上に努める必要がある。</t>
    <rPh sb="18" eb="20">
      <t>レイワ</t>
    </rPh>
    <rPh sb="21" eb="23">
      <t>ネンド</t>
    </rPh>
    <rPh sb="25" eb="29">
      <t>ジョウスイジョウトウ</t>
    </rPh>
    <rPh sb="46" eb="50">
      <t>ケイジョウシュウシ</t>
    </rPh>
    <rPh sb="50" eb="52">
      <t>ヒリツ</t>
    </rPh>
    <rPh sb="53" eb="56">
      <t>ゼンネンド</t>
    </rPh>
    <rPh sb="57" eb="58">
      <t>クラ</t>
    </rPh>
    <rPh sb="59" eb="61">
      <t>ゲンショウ</t>
    </rPh>
    <rPh sb="64" eb="68">
      <t>ケイジョウシュウシ</t>
    </rPh>
    <rPh sb="68" eb="70">
      <t>ヒリツ</t>
    </rPh>
    <rPh sb="84" eb="86">
      <t>ヒリツ</t>
    </rPh>
    <rPh sb="100" eb="102">
      <t>イジ</t>
    </rPh>
    <rPh sb="139" eb="141">
      <t>リュウドウ</t>
    </rPh>
    <rPh sb="141" eb="143">
      <t>フサイ</t>
    </rPh>
    <rPh sb="146" eb="148">
      <t>ゲンショウ</t>
    </rPh>
    <rPh sb="152" eb="156">
      <t>リュウドウシサン</t>
    </rPh>
    <rPh sb="157" eb="158">
      <t>クラ</t>
    </rPh>
    <rPh sb="159" eb="161">
      <t>リュウドウ</t>
    </rPh>
    <rPh sb="161" eb="163">
      <t>フサイ</t>
    </rPh>
    <rPh sb="164" eb="166">
      <t>ゲンショウ</t>
    </rPh>
    <rPh sb="167" eb="168">
      <t>オオ</t>
    </rPh>
    <rPh sb="173" eb="177">
      <t>リュウドウヒリツ</t>
    </rPh>
    <rPh sb="178" eb="180">
      <t>ゾウカ</t>
    </rPh>
    <rPh sb="193" eb="195">
      <t>リョウコウ</t>
    </rPh>
    <rPh sb="196" eb="198">
      <t>スイジュン</t>
    </rPh>
    <rPh sb="245" eb="247">
      <t>リョウコウ</t>
    </rPh>
    <rPh sb="248" eb="250">
      <t>スイジュン</t>
    </rPh>
    <rPh sb="263" eb="265">
      <t>トヨタ</t>
    </rPh>
    <rPh sb="265" eb="268">
      <t>ジョウスイジョウ</t>
    </rPh>
    <rPh sb="269" eb="271">
      <t>ハイシ</t>
    </rPh>
    <rPh sb="272" eb="273">
      <t>トモナ</t>
    </rPh>
    <rPh sb="274" eb="276">
      <t>レイワ</t>
    </rPh>
    <rPh sb="277" eb="279">
      <t>ネンド</t>
    </rPh>
    <rPh sb="281" eb="283">
      <t>ケイジョウ</t>
    </rPh>
    <rPh sb="283" eb="285">
      <t>ヒヨウ</t>
    </rPh>
    <rPh sb="286" eb="288">
      <t>ゲンショウ</t>
    </rPh>
    <rPh sb="290" eb="292">
      <t>リョウキン</t>
    </rPh>
    <rPh sb="292" eb="294">
      <t>カイシュウ</t>
    </rPh>
    <rPh sb="294" eb="295">
      <t>リツ</t>
    </rPh>
    <rPh sb="296" eb="298">
      <t>ゾウカ</t>
    </rPh>
    <rPh sb="325" eb="327">
      <t>ケイジョウ</t>
    </rPh>
    <rPh sb="327" eb="329">
      <t>ヒヨウ</t>
    </rPh>
    <rPh sb="329" eb="331">
      <t>ゲンショウ</t>
    </rPh>
    <rPh sb="332" eb="333">
      <t>トモナ</t>
    </rPh>
    <rPh sb="334" eb="336">
      <t>キュウスイ</t>
    </rPh>
    <rPh sb="336" eb="338">
      <t>ゲンカ</t>
    </rPh>
    <rPh sb="339" eb="341">
      <t>ゲンショウ</t>
    </rPh>
    <rPh sb="411" eb="412">
      <t>フク</t>
    </rPh>
    <rPh sb="428" eb="431">
      <t>ユウシュウリツ</t>
    </rPh>
    <rPh sb="433" eb="435">
      <t>シセツ</t>
    </rPh>
    <rPh sb="435" eb="437">
      <t>リヨウ</t>
    </rPh>
    <rPh sb="437" eb="438">
      <t>リツ</t>
    </rPh>
    <rPh sb="449" eb="452">
      <t>ハイスイリョウ</t>
    </rPh>
    <rPh sb="453" eb="455">
      <t>ゾウカ</t>
    </rPh>
    <rPh sb="467" eb="468">
      <t>タカ</t>
    </rPh>
    <rPh sb="470" eb="473">
      <t>ユウシュウリツ</t>
    </rPh>
    <rPh sb="474" eb="476">
      <t>レイワ</t>
    </rPh>
    <rPh sb="476" eb="477">
      <t>モト</t>
    </rPh>
    <rPh sb="477" eb="479">
      <t>ネンド</t>
    </rPh>
    <rPh sb="481" eb="483">
      <t>ゲンショウ</t>
    </rPh>
    <rPh sb="483" eb="487">
      <t>ユウシュウスイリョウ</t>
    </rPh>
    <rPh sb="488" eb="489">
      <t>ヨコ</t>
    </rPh>
    <rPh sb="492" eb="496">
      <t>ソウハイスイリョウ</t>
    </rPh>
    <rPh sb="497" eb="499">
      <t>ゾウカ</t>
    </rPh>
    <rPh sb="499" eb="501">
      <t>ケイコウ</t>
    </rPh>
    <rPh sb="507" eb="509">
      <t>ゲンショウ</t>
    </rPh>
    <rPh sb="509" eb="511">
      <t>ケイコウ</t>
    </rPh>
    <rPh sb="515" eb="516">
      <t>ヒク</t>
    </rPh>
    <rPh sb="517" eb="519">
      <t>ケイコウ</t>
    </rPh>
    <rPh sb="530" eb="533">
      <t>ユウシュウリツ</t>
    </rPh>
    <rPh sb="533" eb="535">
      <t>コウジョウ</t>
    </rPh>
    <rPh sb="536" eb="537">
      <t>ツト</t>
    </rPh>
    <rPh sb="539" eb="5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</si>
</sst>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c:v>
                </c:pt>
                <c:pt idx="1">
                  <c:v>0.5</c:v>
                </c:pt>
                <c:pt idx="2">
                  <c:v>0.49</c:v>
                </c:pt>
                <c:pt idx="3">
                  <c:v>0.31</c:v>
                </c:pt>
                <c:pt idx="4">
                  <c:v>0.32</c:v>
                </c:pt>
              </c:numCache>
            </c:numRef>
          </c:val>
          <c:extLst>
            <c:ext xmlns:c16="http://schemas.microsoft.com/office/drawing/2014/chart" uri="{C3380CC4-5D6E-409C-BE32-E72D297353CC}">
              <c16:uniqueId val="{00000000-2EB3-48AB-80CD-FF1FDAA783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2EB3-48AB-80CD-FF1FDAA783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63.13</c:v>
                </c:pt>
                <c:pt idx="1">
                  <c:v>62.76</c:v>
                </c:pt>
                <c:pt idx="2">
                  <c:v>63.03</c:v>
                </c:pt>
                <c:pt idx="3">
                  <c:v>64.08</c:v>
                </c:pt>
                <c:pt idx="4">
                  <c:v>64.790000000000006</c:v>
                </c:pt>
              </c:numCache>
            </c:numRef>
          </c:val>
          <c:extLst>
            <c:ext xmlns:c16="http://schemas.microsoft.com/office/drawing/2014/chart" uri="{C3380CC4-5D6E-409C-BE32-E72D297353CC}">
              <c16:uniqueId val="{00000000-0805-41DD-BD80-45DF61EF99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0805-41DD-BD80-45DF61EF99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91.47</c:v>
                </c:pt>
                <c:pt idx="1">
                  <c:v>91.87</c:v>
                </c:pt>
                <c:pt idx="2">
                  <c:v>89.98</c:v>
                </c:pt>
                <c:pt idx="3">
                  <c:v>89.54</c:v>
                </c:pt>
                <c:pt idx="4">
                  <c:v>88.3</c:v>
                </c:pt>
              </c:numCache>
            </c:numRef>
          </c:val>
          <c:extLst>
            <c:ext xmlns:c16="http://schemas.microsoft.com/office/drawing/2014/chart" uri="{C3380CC4-5D6E-409C-BE32-E72D297353CC}">
              <c16:uniqueId val="{00000000-F1C8-47FE-830E-75BC71F90C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F1C8-47FE-830E-75BC71F90C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120.64</c:v>
                </c:pt>
                <c:pt idx="1">
                  <c:v>120.77</c:v>
                </c:pt>
                <c:pt idx="2">
                  <c:v>121.5</c:v>
                </c:pt>
                <c:pt idx="3">
                  <c:v>129.78</c:v>
                </c:pt>
                <c:pt idx="4">
                  <c:v>127</c:v>
                </c:pt>
              </c:numCache>
            </c:numRef>
          </c:val>
          <c:extLst>
            <c:ext xmlns:c16="http://schemas.microsoft.com/office/drawing/2014/chart" uri="{C3380CC4-5D6E-409C-BE32-E72D297353CC}">
              <c16:uniqueId val="{00000000-3A5A-435E-8C46-AAAC04DF69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3A5A-435E-8C46-AAAC04DF69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53.99</c:v>
                </c:pt>
                <c:pt idx="1">
                  <c:v>54.88</c:v>
                </c:pt>
                <c:pt idx="2">
                  <c:v>54.69</c:v>
                </c:pt>
                <c:pt idx="3">
                  <c:v>55.76</c:v>
                </c:pt>
                <c:pt idx="4">
                  <c:v>55.96</c:v>
                </c:pt>
              </c:numCache>
            </c:numRef>
          </c:val>
          <c:extLst>
            <c:ext xmlns:c16="http://schemas.microsoft.com/office/drawing/2014/chart" uri="{C3380CC4-5D6E-409C-BE32-E72D297353CC}">
              <c16:uniqueId val="{00000000-954C-4535-A542-EF49F1A1C9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954C-4535-A542-EF49F1A1C9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18.350000000000001</c:v>
                </c:pt>
                <c:pt idx="1">
                  <c:v>22.26</c:v>
                </c:pt>
                <c:pt idx="2">
                  <c:v>27.42</c:v>
                </c:pt>
                <c:pt idx="3">
                  <c:v>29.5</c:v>
                </c:pt>
                <c:pt idx="4">
                  <c:v>33.479999999999997</c:v>
                </c:pt>
              </c:numCache>
            </c:numRef>
          </c:val>
          <c:extLst>
            <c:ext xmlns:c16="http://schemas.microsoft.com/office/drawing/2014/chart" uri="{C3380CC4-5D6E-409C-BE32-E72D297353CC}">
              <c16:uniqueId val="{00000000-9851-4A43-8DA0-E10D28CEDC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9851-4A43-8DA0-E10D28CEDC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C5-4FF6-9075-15775A9A83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C5-4FF6-9075-15775A9A83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442.96</c:v>
                </c:pt>
                <c:pt idx="1">
                  <c:v>421.53</c:v>
                </c:pt>
                <c:pt idx="2">
                  <c:v>523.72</c:v>
                </c:pt>
                <c:pt idx="3">
                  <c:v>515.57000000000005</c:v>
                </c:pt>
                <c:pt idx="4">
                  <c:v>577.63</c:v>
                </c:pt>
              </c:numCache>
            </c:numRef>
          </c:val>
          <c:extLst>
            <c:ext xmlns:c16="http://schemas.microsoft.com/office/drawing/2014/chart" uri="{C3380CC4-5D6E-409C-BE32-E72D297353CC}">
              <c16:uniqueId val="{00000000-FC60-4979-B181-716254A528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FC60-4979-B181-716254A528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148.85</c:v>
                </c:pt>
                <c:pt idx="1">
                  <c:v>135.19999999999999</c:v>
                </c:pt>
                <c:pt idx="2">
                  <c:v>125.89</c:v>
                </c:pt>
                <c:pt idx="3">
                  <c:v>114.86</c:v>
                </c:pt>
                <c:pt idx="4">
                  <c:v>102.21</c:v>
                </c:pt>
              </c:numCache>
            </c:numRef>
          </c:val>
          <c:extLst>
            <c:ext xmlns:c16="http://schemas.microsoft.com/office/drawing/2014/chart" uri="{C3380CC4-5D6E-409C-BE32-E72D297353CC}">
              <c16:uniqueId val="{00000000-D141-40A6-9F9F-1D10375923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D141-40A6-9F9F-1D10375923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114.07</c:v>
                </c:pt>
                <c:pt idx="1">
                  <c:v>115</c:v>
                </c:pt>
                <c:pt idx="2">
                  <c:v>116.31</c:v>
                </c:pt>
                <c:pt idx="3">
                  <c:v>124.86</c:v>
                </c:pt>
                <c:pt idx="4">
                  <c:v>121.84</c:v>
                </c:pt>
              </c:numCache>
            </c:numRef>
          </c:val>
          <c:extLst>
            <c:ext xmlns:c16="http://schemas.microsoft.com/office/drawing/2014/chart" uri="{C3380CC4-5D6E-409C-BE32-E72D297353CC}">
              <c16:uniqueId val="{00000000-836D-4D27-9526-A916823313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836D-4D27-9526-A916823313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177.8</c:v>
                </c:pt>
                <c:pt idx="1">
                  <c:v>176.33</c:v>
                </c:pt>
                <c:pt idx="2">
                  <c:v>174.57</c:v>
                </c:pt>
                <c:pt idx="3">
                  <c:v>161.54</c:v>
                </c:pt>
                <c:pt idx="4">
                  <c:v>166.11</c:v>
                </c:pt>
              </c:numCache>
            </c:numRef>
          </c:val>
          <c:extLst>
            <c:ext xmlns:c16="http://schemas.microsoft.com/office/drawing/2014/chart" uri="{C3380CC4-5D6E-409C-BE32-E72D297353CC}">
              <c16:uniqueId val="{00000000-9358-4ACA-8707-D1AE5656E7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9358-4ACA-8707-D1AE5656E7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郡山市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76" t="s">
        <v>9</v>
      </c>
      <c r="BM7" s="77"/>
      <c r="BN7" s="77"/>
      <c r="BO7" s="77"/>
      <c r="BP7" s="77"/>
      <c r="BQ7" s="77"/>
      <c r="BR7" s="77"/>
      <c r="BS7" s="77"/>
      <c r="BT7" s="77"/>
      <c r="BU7" s="77"/>
      <c r="BV7" s="77"/>
      <c r="BW7" s="77"/>
      <c r="BX7" s="77"/>
      <c r="BY7" s="78"/>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67" t="str">
        <f>データ!$K$6</f>
        <v>末端給水事業</v>
      </c>
      <c r="Q8" s="67"/>
      <c r="R8" s="67"/>
      <c r="S8" s="67"/>
      <c r="T8" s="67"/>
      <c r="U8" s="67"/>
      <c r="V8" s="67"/>
      <c r="W8" s="67" t="str">
        <f>データ!$L$6</f>
        <v>A1</v>
      </c>
      <c r="X8" s="67"/>
      <c r="Y8" s="67"/>
      <c r="Z8" s="67"/>
      <c r="AA8" s="67"/>
      <c r="AB8" s="67"/>
      <c r="AC8" s="67"/>
      <c r="AD8" s="67" t="str">
        <f>データ!$M$6</f>
        <v>自治体職員</v>
      </c>
      <c r="AE8" s="67"/>
      <c r="AF8" s="67"/>
      <c r="AG8" s="67"/>
      <c r="AH8" s="67"/>
      <c r="AI8" s="67"/>
      <c r="AJ8" s="67"/>
      <c r="AK8" s="2"/>
      <c r="AL8" s="56">
        <f>データ!$R$6</f>
        <v>319702</v>
      </c>
      <c r="AM8" s="56"/>
      <c r="AN8" s="56"/>
      <c r="AO8" s="56"/>
      <c r="AP8" s="56"/>
      <c r="AQ8" s="56"/>
      <c r="AR8" s="56"/>
      <c r="AS8" s="56"/>
      <c r="AT8" s="53">
        <f>データ!$S$6</f>
        <v>757.2</v>
      </c>
      <c r="AU8" s="54"/>
      <c r="AV8" s="54"/>
      <c r="AW8" s="54"/>
      <c r="AX8" s="54"/>
      <c r="AY8" s="54"/>
      <c r="AZ8" s="54"/>
      <c r="BA8" s="54"/>
      <c r="BB8" s="43">
        <f>データ!$T$6</f>
        <v>422.22</v>
      </c>
      <c r="BC8" s="43"/>
      <c r="BD8" s="43"/>
      <c r="BE8" s="43"/>
      <c r="BF8" s="43"/>
      <c r="BG8" s="43"/>
      <c r="BH8" s="43"/>
      <c r="BI8" s="43"/>
      <c r="BJ8" s="3"/>
      <c r="BK8" s="3"/>
      <c r="BL8" s="68" t="s">
        <v>10</v>
      </c>
      <c r="BM8" s="69"/>
      <c r="BN8" s="57" t="s">
        <v>11</v>
      </c>
      <c r="BO8" s="57"/>
      <c r="BP8" s="57"/>
      <c r="BQ8" s="57"/>
      <c r="BR8" s="57"/>
      <c r="BS8" s="57"/>
      <c r="BT8" s="57"/>
      <c r="BU8" s="57"/>
      <c r="BV8" s="57"/>
      <c r="BW8" s="57"/>
      <c r="BX8" s="57"/>
      <c r="BY8" s="58"/>
    </row>
    <row r="9" spans="1:78" ht="18.75" customHeight="1" x14ac:dyDescent="0.15">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15">
      <c r="A10" s="2"/>
      <c r="B10" s="53" t="str">
        <f>データ!$N$6</f>
        <v>-</v>
      </c>
      <c r="C10" s="54"/>
      <c r="D10" s="54"/>
      <c r="E10" s="54"/>
      <c r="F10" s="54"/>
      <c r="G10" s="54"/>
      <c r="H10" s="54"/>
      <c r="I10" s="53">
        <f>データ!$O$6</f>
        <v>87.26</v>
      </c>
      <c r="J10" s="54"/>
      <c r="K10" s="54"/>
      <c r="L10" s="54"/>
      <c r="M10" s="54"/>
      <c r="N10" s="54"/>
      <c r="O10" s="55"/>
      <c r="P10" s="43">
        <f>データ!$P$6</f>
        <v>98.34</v>
      </c>
      <c r="Q10" s="43"/>
      <c r="R10" s="43"/>
      <c r="S10" s="43"/>
      <c r="T10" s="43"/>
      <c r="U10" s="43"/>
      <c r="V10" s="43"/>
      <c r="W10" s="56">
        <f>データ!$Q$6</f>
        <v>3212</v>
      </c>
      <c r="X10" s="56"/>
      <c r="Y10" s="56"/>
      <c r="Z10" s="56"/>
      <c r="AA10" s="56"/>
      <c r="AB10" s="56"/>
      <c r="AC10" s="56"/>
      <c r="AD10" s="2"/>
      <c r="AE10" s="2"/>
      <c r="AF10" s="2"/>
      <c r="AG10" s="2"/>
      <c r="AH10" s="2"/>
      <c r="AI10" s="2"/>
      <c r="AJ10" s="2"/>
      <c r="AK10" s="2"/>
      <c r="AL10" s="56">
        <f>データ!$U$6</f>
        <v>313235</v>
      </c>
      <c r="AM10" s="56"/>
      <c r="AN10" s="56"/>
      <c r="AO10" s="56"/>
      <c r="AP10" s="56"/>
      <c r="AQ10" s="56"/>
      <c r="AR10" s="56"/>
      <c r="AS10" s="56"/>
      <c r="AT10" s="53">
        <f>データ!$V$6</f>
        <v>283.58</v>
      </c>
      <c r="AU10" s="54"/>
      <c r="AV10" s="54"/>
      <c r="AW10" s="54"/>
      <c r="AX10" s="54"/>
      <c r="AY10" s="54"/>
      <c r="AZ10" s="54"/>
      <c r="BA10" s="54"/>
      <c r="BB10" s="43">
        <f>データ!$W$6</f>
        <v>1104.57</v>
      </c>
      <c r="BC10" s="43"/>
      <c r="BD10" s="43"/>
      <c r="BE10" s="43"/>
      <c r="BF10" s="43"/>
      <c r="BG10" s="43"/>
      <c r="BH10" s="43"/>
      <c r="BI10" s="43"/>
      <c r="BJ10" s="2"/>
      <c r="BK10" s="2"/>
      <c r="BL10" s="44" t="s">
        <v>21</v>
      </c>
      <c r="BM10" s="45"/>
      <c r="BN10" s="46" t="s">
        <v>22</v>
      </c>
      <c r="BO10" s="46"/>
      <c r="BP10" s="46"/>
      <c r="BQ10" s="46"/>
      <c r="BR10" s="46"/>
      <c r="BS10" s="46"/>
      <c r="BT10" s="46"/>
      <c r="BU10" s="46"/>
      <c r="BV10" s="46"/>
      <c r="BW10" s="46"/>
      <c r="BX10" s="46"/>
      <c r="BY10" s="4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LfG9Un95tlKnIWeD7aG0YCPlKeHIzfCCzuw2ipZi4iYAwCQk1ttuYElAkyYezbWpfWWA4dGmTdn+EhYNa3XYA==" saltValue="OUvmrx8r5xH5svpQ/2kQZg=="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72036</v>
      </c>
      <c r="D6" s="20">
        <f t="shared" si="3"/>
        <v>46</v>
      </c>
      <c r="E6" s="20">
        <f t="shared" si="3"/>
        <v>1</v>
      </c>
      <c r="F6" s="20">
        <f t="shared" si="3"/>
        <v>0</v>
      </c>
      <c r="G6" s="20">
        <f t="shared" si="3"/>
        <v>1</v>
      </c>
      <c r="H6" s="20" t="str">
        <f t="shared" si="3"/>
        <v>福島県　郡山市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87.26</v>
      </c>
      <c r="P6" s="21">
        <f t="shared" si="3"/>
        <v>98.34</v>
      </c>
      <c r="Q6" s="21">
        <f t="shared" si="3"/>
        <v>3212</v>
      </c>
      <c r="R6" s="21">
        <f t="shared" si="3"/>
        <v>319702</v>
      </c>
      <c r="S6" s="21">
        <f t="shared" si="3"/>
        <v>757.2</v>
      </c>
      <c r="T6" s="21">
        <f t="shared" si="3"/>
        <v>422.22</v>
      </c>
      <c r="U6" s="21">
        <f t="shared" si="3"/>
        <v>313235</v>
      </c>
      <c r="V6" s="21">
        <f t="shared" si="3"/>
        <v>283.58</v>
      </c>
      <c r="W6" s="21">
        <f t="shared" si="3"/>
        <v>1104.57</v>
      </c>
      <c r="X6" s="22">
        <f>IF(X7="",NA(),X7)</f>
        <v>120.64</v>
      </c>
      <c r="Y6" s="22">
        <f t="shared" ref="Y6:AG6" si="4">IF(Y7="",NA(),Y7)</f>
        <v>120.77</v>
      </c>
      <c r="Z6" s="22">
        <f t="shared" si="4"/>
        <v>121.5</v>
      </c>
      <c r="AA6" s="22">
        <f t="shared" si="4"/>
        <v>129.78</v>
      </c>
      <c r="AB6" s="22">
        <f t="shared" si="4"/>
        <v>127</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442.96</v>
      </c>
      <c r="AU6" s="22">
        <f t="shared" ref="AU6:BC6" si="6">IF(AU7="",NA(),AU7)</f>
        <v>421.53</v>
      </c>
      <c r="AV6" s="22">
        <f t="shared" si="6"/>
        <v>523.72</v>
      </c>
      <c r="AW6" s="22">
        <f t="shared" si="6"/>
        <v>515.57000000000005</v>
      </c>
      <c r="AX6" s="22">
        <f t="shared" si="6"/>
        <v>577.63</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148.85</v>
      </c>
      <c r="BF6" s="22">
        <f t="shared" ref="BF6:BN6" si="7">IF(BF7="",NA(),BF7)</f>
        <v>135.19999999999999</v>
      </c>
      <c r="BG6" s="22">
        <f t="shared" si="7"/>
        <v>125.89</v>
      </c>
      <c r="BH6" s="22">
        <f t="shared" si="7"/>
        <v>114.86</v>
      </c>
      <c r="BI6" s="22">
        <f t="shared" si="7"/>
        <v>102.21</v>
      </c>
      <c r="BJ6" s="22">
        <f t="shared" si="7"/>
        <v>258.63</v>
      </c>
      <c r="BK6" s="22">
        <f t="shared" si="7"/>
        <v>255.12</v>
      </c>
      <c r="BL6" s="22">
        <f t="shared" si="7"/>
        <v>254.19</v>
      </c>
      <c r="BM6" s="22">
        <f t="shared" si="7"/>
        <v>259.56</v>
      </c>
      <c r="BN6" s="22">
        <f t="shared" si="7"/>
        <v>248.92</v>
      </c>
      <c r="BO6" s="21" t="str">
        <f>IF(BO7="","",IF(BO7="-","【-】","【"&amp;SUBSTITUTE(TEXT(BO7,"#,##0.00"),"-","△")&amp;"】"))</f>
        <v>【265.16】</v>
      </c>
      <c r="BP6" s="22">
        <f>IF(BP7="",NA(),BP7)</f>
        <v>114.07</v>
      </c>
      <c r="BQ6" s="22">
        <f t="shared" ref="BQ6:BY6" si="8">IF(BQ7="",NA(),BQ7)</f>
        <v>115</v>
      </c>
      <c r="BR6" s="22">
        <f t="shared" si="8"/>
        <v>116.31</v>
      </c>
      <c r="BS6" s="22">
        <f t="shared" si="8"/>
        <v>124.86</v>
      </c>
      <c r="BT6" s="22">
        <f t="shared" si="8"/>
        <v>121.84</v>
      </c>
      <c r="BU6" s="22">
        <f t="shared" si="8"/>
        <v>110.3</v>
      </c>
      <c r="BV6" s="22">
        <f t="shared" si="8"/>
        <v>109.12</v>
      </c>
      <c r="BW6" s="22">
        <f t="shared" si="8"/>
        <v>107.42</v>
      </c>
      <c r="BX6" s="22">
        <f t="shared" si="8"/>
        <v>105.07</v>
      </c>
      <c r="BY6" s="22">
        <f t="shared" si="8"/>
        <v>107.54</v>
      </c>
      <c r="BZ6" s="21" t="str">
        <f>IF(BZ7="","",IF(BZ7="-","【-】","【"&amp;SUBSTITUTE(TEXT(BZ7,"#,##0.00"),"-","△")&amp;"】"))</f>
        <v>【102.35】</v>
      </c>
      <c r="CA6" s="22">
        <f>IF(CA7="",NA(),CA7)</f>
        <v>177.8</v>
      </c>
      <c r="CB6" s="22">
        <f t="shared" ref="CB6:CJ6" si="9">IF(CB7="",NA(),CB7)</f>
        <v>176.33</v>
      </c>
      <c r="CC6" s="22">
        <f t="shared" si="9"/>
        <v>174.57</v>
      </c>
      <c r="CD6" s="22">
        <f t="shared" si="9"/>
        <v>161.54</v>
      </c>
      <c r="CE6" s="22">
        <f t="shared" si="9"/>
        <v>166.11</v>
      </c>
      <c r="CF6" s="22">
        <f t="shared" si="9"/>
        <v>151.85</v>
      </c>
      <c r="CG6" s="22">
        <f t="shared" si="9"/>
        <v>153.88</v>
      </c>
      <c r="CH6" s="22">
        <f t="shared" si="9"/>
        <v>157.19</v>
      </c>
      <c r="CI6" s="22">
        <f t="shared" si="9"/>
        <v>153.71</v>
      </c>
      <c r="CJ6" s="22">
        <f t="shared" si="9"/>
        <v>155.9</v>
      </c>
      <c r="CK6" s="21" t="str">
        <f>IF(CK7="","",IF(CK7="-","【-】","【"&amp;SUBSTITUTE(TEXT(CK7,"#,##0.00"),"-","△")&amp;"】"))</f>
        <v>【167.74】</v>
      </c>
      <c r="CL6" s="22">
        <f>IF(CL7="",NA(),CL7)</f>
        <v>63.13</v>
      </c>
      <c r="CM6" s="22">
        <f t="shared" ref="CM6:CU6" si="10">IF(CM7="",NA(),CM7)</f>
        <v>62.76</v>
      </c>
      <c r="CN6" s="22">
        <f t="shared" si="10"/>
        <v>63.03</v>
      </c>
      <c r="CO6" s="22">
        <f t="shared" si="10"/>
        <v>64.08</v>
      </c>
      <c r="CP6" s="22">
        <f t="shared" si="10"/>
        <v>64.790000000000006</v>
      </c>
      <c r="CQ6" s="22">
        <f t="shared" si="10"/>
        <v>63.54</v>
      </c>
      <c r="CR6" s="22">
        <f t="shared" si="10"/>
        <v>63.53</v>
      </c>
      <c r="CS6" s="22">
        <f t="shared" si="10"/>
        <v>63.16</v>
      </c>
      <c r="CT6" s="22">
        <f t="shared" si="10"/>
        <v>64.41</v>
      </c>
      <c r="CU6" s="22">
        <f t="shared" si="10"/>
        <v>64.11</v>
      </c>
      <c r="CV6" s="21" t="str">
        <f>IF(CV7="","",IF(CV7="-","【-】","【"&amp;SUBSTITUTE(TEXT(CV7,"#,##0.00"),"-","△")&amp;"】"))</f>
        <v>【60.29】</v>
      </c>
      <c r="CW6" s="22">
        <f>IF(CW7="",NA(),CW7)</f>
        <v>91.47</v>
      </c>
      <c r="CX6" s="22">
        <f t="shared" ref="CX6:DF6" si="11">IF(CX7="",NA(),CX7)</f>
        <v>91.87</v>
      </c>
      <c r="CY6" s="22">
        <f t="shared" si="11"/>
        <v>89.98</v>
      </c>
      <c r="CZ6" s="22">
        <f t="shared" si="11"/>
        <v>89.54</v>
      </c>
      <c r="DA6" s="22">
        <f t="shared" si="11"/>
        <v>88.3</v>
      </c>
      <c r="DB6" s="22">
        <f t="shared" si="11"/>
        <v>91.48</v>
      </c>
      <c r="DC6" s="22">
        <f t="shared" si="11"/>
        <v>91.58</v>
      </c>
      <c r="DD6" s="22">
        <f t="shared" si="11"/>
        <v>91.48</v>
      </c>
      <c r="DE6" s="22">
        <f t="shared" si="11"/>
        <v>91.64</v>
      </c>
      <c r="DF6" s="22">
        <f t="shared" si="11"/>
        <v>92.09</v>
      </c>
      <c r="DG6" s="21" t="str">
        <f>IF(DG7="","",IF(DG7="-","【-】","【"&amp;SUBSTITUTE(TEXT(DG7,"#,##0.00"),"-","△")&amp;"】"))</f>
        <v>【90.12】</v>
      </c>
      <c r="DH6" s="22">
        <f>IF(DH7="",NA(),DH7)</f>
        <v>53.99</v>
      </c>
      <c r="DI6" s="22">
        <f t="shared" ref="DI6:DQ6" si="12">IF(DI7="",NA(),DI7)</f>
        <v>54.88</v>
      </c>
      <c r="DJ6" s="22">
        <f t="shared" si="12"/>
        <v>54.69</v>
      </c>
      <c r="DK6" s="22">
        <f t="shared" si="12"/>
        <v>55.76</v>
      </c>
      <c r="DL6" s="22">
        <f t="shared" si="12"/>
        <v>55.96</v>
      </c>
      <c r="DM6" s="22">
        <f t="shared" si="12"/>
        <v>49.66</v>
      </c>
      <c r="DN6" s="22">
        <f t="shared" si="12"/>
        <v>50.41</v>
      </c>
      <c r="DO6" s="22">
        <f t="shared" si="12"/>
        <v>51.13</v>
      </c>
      <c r="DP6" s="22">
        <f t="shared" si="12"/>
        <v>51.62</v>
      </c>
      <c r="DQ6" s="22">
        <f t="shared" si="12"/>
        <v>52.16</v>
      </c>
      <c r="DR6" s="21" t="str">
        <f>IF(DR7="","",IF(DR7="-","【-】","【"&amp;SUBSTITUTE(TEXT(DR7,"#,##0.00"),"-","△")&amp;"】"))</f>
        <v>【50.88】</v>
      </c>
      <c r="DS6" s="22">
        <f>IF(DS7="",NA(),DS7)</f>
        <v>18.350000000000001</v>
      </c>
      <c r="DT6" s="22">
        <f t="shared" ref="DT6:EB6" si="13">IF(DT7="",NA(),DT7)</f>
        <v>22.26</v>
      </c>
      <c r="DU6" s="22">
        <f t="shared" si="13"/>
        <v>27.42</v>
      </c>
      <c r="DV6" s="22">
        <f t="shared" si="13"/>
        <v>29.5</v>
      </c>
      <c r="DW6" s="22">
        <f t="shared" si="13"/>
        <v>33.479999999999997</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0.4</v>
      </c>
      <c r="EE6" s="22">
        <f t="shared" ref="EE6:EM6" si="14">IF(EE7="",NA(),EE7)</f>
        <v>0.5</v>
      </c>
      <c r="EF6" s="22">
        <f t="shared" si="14"/>
        <v>0.49</v>
      </c>
      <c r="EG6" s="22">
        <f t="shared" si="14"/>
        <v>0.31</v>
      </c>
      <c r="EH6" s="22">
        <f t="shared" si="14"/>
        <v>0.32</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72036</v>
      </c>
      <c r="D7" s="24">
        <v>46</v>
      </c>
      <c r="E7" s="24">
        <v>1</v>
      </c>
      <c r="F7" s="24">
        <v>0</v>
      </c>
      <c r="G7" s="24">
        <v>1</v>
      </c>
      <c r="H7" s="24" t="s">
        <v>92</v>
      </c>
      <c r="I7" s="24" t="s">
        <v>93</v>
      </c>
      <c r="J7" s="24" t="s">
        <v>94</v>
      </c>
      <c r="K7" s="24" t="s">
        <v>95</v>
      </c>
      <c r="L7" s="24" t="s">
        <v>96</v>
      </c>
      <c r="M7" s="24" t="s">
        <v>97</v>
      </c>
      <c r="N7" s="25" t="s">
        <v>98</v>
      </c>
      <c r="O7" s="25">
        <v>87.26</v>
      </c>
      <c r="P7" s="25">
        <v>98.34</v>
      </c>
      <c r="Q7" s="25">
        <v>3212</v>
      </c>
      <c r="R7" s="25">
        <v>319702</v>
      </c>
      <c r="S7" s="25">
        <v>757.2</v>
      </c>
      <c r="T7" s="25">
        <v>422.22</v>
      </c>
      <c r="U7" s="25">
        <v>313235</v>
      </c>
      <c r="V7" s="25">
        <v>283.58</v>
      </c>
      <c r="W7" s="25">
        <v>1104.57</v>
      </c>
      <c r="X7" s="25">
        <v>120.64</v>
      </c>
      <c r="Y7" s="25">
        <v>120.77</v>
      </c>
      <c r="Z7" s="25">
        <v>121.5</v>
      </c>
      <c r="AA7" s="25">
        <v>129.78</v>
      </c>
      <c r="AB7" s="25">
        <v>127</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442.96</v>
      </c>
      <c r="AU7" s="25">
        <v>421.53</v>
      </c>
      <c r="AV7" s="25">
        <v>523.72</v>
      </c>
      <c r="AW7" s="25">
        <v>515.57000000000005</v>
      </c>
      <c r="AX7" s="25">
        <v>577.63</v>
      </c>
      <c r="AY7" s="25">
        <v>254.05</v>
      </c>
      <c r="AZ7" s="25">
        <v>258.22000000000003</v>
      </c>
      <c r="BA7" s="25">
        <v>250.03</v>
      </c>
      <c r="BB7" s="25">
        <v>239.45</v>
      </c>
      <c r="BC7" s="25">
        <v>246.01</v>
      </c>
      <c r="BD7" s="25">
        <v>261.51</v>
      </c>
      <c r="BE7" s="25">
        <v>148.85</v>
      </c>
      <c r="BF7" s="25">
        <v>135.19999999999999</v>
      </c>
      <c r="BG7" s="25">
        <v>125.89</v>
      </c>
      <c r="BH7" s="25">
        <v>114.86</v>
      </c>
      <c r="BI7" s="25">
        <v>102.21</v>
      </c>
      <c r="BJ7" s="25">
        <v>258.63</v>
      </c>
      <c r="BK7" s="25">
        <v>255.12</v>
      </c>
      <c r="BL7" s="25">
        <v>254.19</v>
      </c>
      <c r="BM7" s="25">
        <v>259.56</v>
      </c>
      <c r="BN7" s="25">
        <v>248.92</v>
      </c>
      <c r="BO7" s="25">
        <v>265.16000000000003</v>
      </c>
      <c r="BP7" s="25">
        <v>114.07</v>
      </c>
      <c r="BQ7" s="25">
        <v>115</v>
      </c>
      <c r="BR7" s="25">
        <v>116.31</v>
      </c>
      <c r="BS7" s="25">
        <v>124.86</v>
      </c>
      <c r="BT7" s="25">
        <v>121.84</v>
      </c>
      <c r="BU7" s="25">
        <v>110.3</v>
      </c>
      <c r="BV7" s="25">
        <v>109.12</v>
      </c>
      <c r="BW7" s="25">
        <v>107.42</v>
      </c>
      <c r="BX7" s="25">
        <v>105.07</v>
      </c>
      <c r="BY7" s="25">
        <v>107.54</v>
      </c>
      <c r="BZ7" s="25">
        <v>102.35</v>
      </c>
      <c r="CA7" s="25">
        <v>177.8</v>
      </c>
      <c r="CB7" s="25">
        <v>176.33</v>
      </c>
      <c r="CC7" s="25">
        <v>174.57</v>
      </c>
      <c r="CD7" s="25">
        <v>161.54</v>
      </c>
      <c r="CE7" s="25">
        <v>166.11</v>
      </c>
      <c r="CF7" s="25">
        <v>151.85</v>
      </c>
      <c r="CG7" s="25">
        <v>153.88</v>
      </c>
      <c r="CH7" s="25">
        <v>157.19</v>
      </c>
      <c r="CI7" s="25">
        <v>153.71</v>
      </c>
      <c r="CJ7" s="25">
        <v>155.9</v>
      </c>
      <c r="CK7" s="25">
        <v>167.74</v>
      </c>
      <c r="CL7" s="25">
        <v>63.13</v>
      </c>
      <c r="CM7" s="25">
        <v>62.76</v>
      </c>
      <c r="CN7" s="25">
        <v>63.03</v>
      </c>
      <c r="CO7" s="25">
        <v>64.08</v>
      </c>
      <c r="CP7" s="25">
        <v>64.790000000000006</v>
      </c>
      <c r="CQ7" s="25">
        <v>63.54</v>
      </c>
      <c r="CR7" s="25">
        <v>63.53</v>
      </c>
      <c r="CS7" s="25">
        <v>63.16</v>
      </c>
      <c r="CT7" s="25">
        <v>64.41</v>
      </c>
      <c r="CU7" s="25">
        <v>64.11</v>
      </c>
      <c r="CV7" s="25">
        <v>60.29</v>
      </c>
      <c r="CW7" s="25">
        <v>91.47</v>
      </c>
      <c r="CX7" s="25">
        <v>91.87</v>
      </c>
      <c r="CY7" s="25">
        <v>89.98</v>
      </c>
      <c r="CZ7" s="25">
        <v>89.54</v>
      </c>
      <c r="DA7" s="25">
        <v>88.3</v>
      </c>
      <c r="DB7" s="25">
        <v>91.48</v>
      </c>
      <c r="DC7" s="25">
        <v>91.58</v>
      </c>
      <c r="DD7" s="25">
        <v>91.48</v>
      </c>
      <c r="DE7" s="25">
        <v>91.64</v>
      </c>
      <c r="DF7" s="25">
        <v>92.09</v>
      </c>
      <c r="DG7" s="25">
        <v>90.12</v>
      </c>
      <c r="DH7" s="25">
        <v>53.99</v>
      </c>
      <c r="DI7" s="25">
        <v>54.88</v>
      </c>
      <c r="DJ7" s="25">
        <v>54.69</v>
      </c>
      <c r="DK7" s="25">
        <v>55.76</v>
      </c>
      <c r="DL7" s="25">
        <v>55.96</v>
      </c>
      <c r="DM7" s="25">
        <v>49.66</v>
      </c>
      <c r="DN7" s="25">
        <v>50.41</v>
      </c>
      <c r="DO7" s="25">
        <v>51.13</v>
      </c>
      <c r="DP7" s="25">
        <v>51.62</v>
      </c>
      <c r="DQ7" s="25">
        <v>52.16</v>
      </c>
      <c r="DR7" s="25">
        <v>50.88</v>
      </c>
      <c r="DS7" s="25">
        <v>18.350000000000001</v>
      </c>
      <c r="DT7" s="25">
        <v>22.26</v>
      </c>
      <c r="DU7" s="25">
        <v>27.42</v>
      </c>
      <c r="DV7" s="25">
        <v>29.5</v>
      </c>
      <c r="DW7" s="25">
        <v>33.479999999999997</v>
      </c>
      <c r="DX7" s="25">
        <v>18.940000000000001</v>
      </c>
      <c r="DY7" s="25">
        <v>20.36</v>
      </c>
      <c r="DZ7" s="25">
        <v>22.41</v>
      </c>
      <c r="EA7" s="25">
        <v>23.68</v>
      </c>
      <c r="EB7" s="25">
        <v>25.76</v>
      </c>
      <c r="EC7" s="25">
        <v>22.3</v>
      </c>
      <c r="ED7" s="25">
        <v>0.4</v>
      </c>
      <c r="EE7" s="25">
        <v>0.5</v>
      </c>
      <c r="EF7" s="25">
        <v>0.49</v>
      </c>
      <c r="EG7" s="25">
        <v>0.31</v>
      </c>
      <c r="EH7" s="25">
        <v>0.32</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2023-01-27T07:05:11Z</cp:lastPrinted>
  <dcterms:created xsi:type="dcterms:W3CDTF">2022-12-01T00:53:58Z</dcterms:created>
  <dcterms:modified xsi:type="dcterms:W3CDTF">2023-01-27T07:30:57Z</dcterms:modified>
  <cp:category/>
</cp:coreProperties>
</file>