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324\Desktop\"/>
    </mc:Choice>
  </mc:AlternateContent>
  <xr:revisionPtr revIDLastSave="0" documentId="13_ncr:1_{841AE09F-EE39-482A-A985-B06F226CB381}" xr6:coauthVersionLast="44" xr6:coauthVersionMax="44" xr10:uidLastSave="{00000000-0000-0000-0000-000000000000}"/>
  <workbookProtection workbookAlgorithmName="SHA-512" workbookHashValue="QfO/4h+zKbv5wjdykGe/tVThvahcY9jEWJzW/TnxD6Zvi/fzm+neEKk/n+faHOQYgdqW2XHrzMyBoROYb1m0Jg==" workbookSaltValue="7t1poXZE2HzHeNngm164E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<sst xmlns="http://schemas.openxmlformats.org/spreadsheetml/2006/main" count="236" uniqueCount="119">
  <si>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</si>
  <si>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</si>
  <si>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</si>
  <si>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</si>
  <si>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</si>
  <si>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</si>
  <si>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</si>
  <si>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</si>
  <si>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</si>
  <si>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</si>
  <si>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</si>
  <si>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</si>
  <si>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</si>
  <si>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</si>
  <si>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</si>
  <si>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</si>
  <si>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</si>
  <si>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</si>
  <si>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</si>
  <si>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</si>
  <si>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</si>
  <si>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</si>
  <si>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</si>
  <si>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</si>
  <si>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</si>
  <si>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</si>
  <si>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</si>
  <si>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</si>
  <si>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</si>
  <si>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</si>
  <si>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</si>
  <si>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</si>
  <si>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</si>
  <si>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</si>
  <si>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</si>
  <si>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</si>
  <si>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</si>
  <si>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</si>
  <si>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</si>
  <si>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</si>
  <si>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</si>
  <si>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</si>
  <si>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</si>
  <si>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</si>
  <si>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</si>
  <si>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</si>
  <si>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</si>
  <si>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</si>
  <si>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</si>
  <si>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</si>
  <si>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</si>
  <si>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</si>
  <si>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</si>
  <si>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</si>
  <si>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</si>
  <si>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</si>
  <si>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</si>
  <si>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</si>
  <si>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</si>
  <si>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</si>
  <si>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</si>
  <si>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</si>
  <si>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</si>
  <si>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</si>
  <si>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</si>
  <si>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</si>
  <si>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</si>
  <si>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</si>
  <si>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</si>
  <si>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</si>
  <si>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</si>
  <si>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</si>
  <si>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</si>
  <si>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</si>
  <si>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</si>
  <si>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</si>
  <si>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</si>
  <si>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</si>
  <si>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</si>
  <si>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</si>
  <si>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</si>
  <si>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</si>
  <si>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</si>
  <si>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</si>
  <si>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</si>
  <si>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</si>
  <si>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</si>
  <si>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</si>
  <si>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</si>
  <si>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</si>
  <si>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</si>
  <si>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</si>
  <si>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</si>
  <si>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</si>
  <si>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</si>
  <si>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</si>
  <si>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</si>
  <si>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</si>
  <si>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</si>
  <si>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</si>
  <si>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</si>
  <si>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</si>
  <si>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</si>
  <si>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</si>
  <si>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</si>
  <si>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</si>
  <si>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</si>
  <si>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</si>
  <si>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</si>
  <si>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</si>
  <si>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</si>
  <si>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</si>
  <si>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</si>
  <si>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</si>
  <si>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</si>
  <si>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</si>
  <si>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上昇したが、平成29年度に村内の除染作業員宿舎の解体により使用人員数が減少したため収益が減少している。
　平成30年度、令和元年度においては、未収金の徴収事務を精力的に進めたこともあり、経費回収率等の上昇につながったと思われる。
　債務残高は順調に返済が進んでおり、年々減少し令和16年度を目途に完済する見通しである。
　</t>
    <rPh sb="268" eb="270">
      <t>レイワ</t>
    </rPh>
    <rPh sb="270" eb="272">
      <t>ガンネン</t>
    </rPh>
    <rPh sb="272" eb="273">
      <t>ド</t>
    </rPh>
    <phoneticPr fontId="4"/>
  </si>
  <si>
    <t xml:space="preserve">  農業集落排水施設の完成から20年余りの歳月が経過し、経年劣化による施設の破損・故障などは避けられないものになってきており、今後施設の更新について進めていかなければならない。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rPh sb="18" eb="19">
      <t>アマ</t>
    </rPh>
    <phoneticPr fontId="4"/>
  </si>
  <si>
    <t>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今年度も新たに汚泥脱水機が故障し、対策を余儀なくされている状況である。
　管渠については、東日本大震災後に管渠の修繕工事等を行っているが、地盤の変化などにより、今後管渠の詰り等が発生する可能性もあり、更には経年劣化による管渠の破損等も心配される。</t>
    <rPh sb="105" eb="108">
      <t>コンネンド</t>
    </rPh>
    <rPh sb="109" eb="110">
      <t>アラ</t>
    </rPh>
    <rPh sb="112" eb="114">
      <t>オデイ</t>
    </rPh>
    <rPh sb="114" eb="117">
      <t>ダッスイキ</t>
    </rPh>
    <rPh sb="118" eb="120">
      <t>コショウ</t>
    </rPh>
    <rPh sb="122" eb="124">
      <t>タイサク</t>
    </rPh>
    <rPh sb="125" eb="127">
      <t>ヨギ</t>
    </rPh>
    <rPh sb="134" eb="13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</si>
</sst>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F6-4335-A362-7C9CF2C280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9F6-4335-A362-7C9CF2C280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92.33</c:v>
                </c:pt>
                <c:pt idx="1">
                  <c:v>78.099999999999994</c:v>
                </c:pt>
                <c:pt idx="2">
                  <c:v>99.71</c:v>
                </c:pt>
                <c:pt idx="3">
                  <c:v>92.82</c:v>
                </c:pt>
                <c:pt idx="4">
                  <c:v>87</c:v>
                </c:pt>
              </c:numCache>
            </c:numRef>
          </c:val>
          <c:extLst>
            <c:ext xmlns:c16="http://schemas.microsoft.com/office/drawing/2014/chart" uri="{C3380CC4-5D6E-409C-BE32-E72D297353CC}">
              <c16:uniqueId val="{00000000-33CB-4C55-B982-D7E3098032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CB-4C55-B982-D7E3098032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E-4E51-A93D-AEE7702263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E-4E51-A93D-AEE7702263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40-4035-BD0C-AC5E919105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40-4035-BD0C-AC5E919105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2-4A6C-9538-2FF06FBD7A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2-4A6C-9538-2FF06FBD7A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0-4375-A69E-C42A3BBFE3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0-4375-A69E-C42A3BBFE3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EF-44BD-AD85-C46D2CA174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AEF-44BD-AD85-C46D2CA174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39.67</c:v>
                </c:pt>
                <c:pt idx="1">
                  <c:v>45.33</c:v>
                </c:pt>
                <c:pt idx="2">
                  <c:v>98.87</c:v>
                </c:pt>
                <c:pt idx="3">
                  <c:v>76.680000000000007</c:v>
                </c:pt>
                <c:pt idx="4">
                  <c:v>62.78</c:v>
                </c:pt>
              </c:numCache>
            </c:numRef>
          </c:val>
          <c:extLst>
            <c:ext xmlns:c16="http://schemas.microsoft.com/office/drawing/2014/chart" uri="{C3380CC4-5D6E-409C-BE32-E72D297353CC}">
              <c16:uniqueId val="{00000000-8A1A-485A-9324-EFB306DE95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A1A-485A-9324-EFB306DE95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333.77</c:v>
                </c:pt>
                <c:pt idx="1">
                  <c:v>273.91000000000003</c:v>
                </c:pt>
                <c:pt idx="2">
                  <c:v>150</c:v>
                </c:pt>
                <c:pt idx="3">
                  <c:v>177.3</c:v>
                </c:pt>
                <c:pt idx="4">
                  <c:v>204.41</c:v>
                </c:pt>
              </c:numCache>
            </c:numRef>
          </c:val>
          <c:extLst>
            <c:ext xmlns:c16="http://schemas.microsoft.com/office/drawing/2014/chart" uri="{C3380CC4-5D6E-409C-BE32-E72D297353CC}">
              <c16:uniqueId val="{00000000-8006-4B7E-8720-2C12DFFA45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006-4B7E-8720-2C12DFFA45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28.98</c:v>
                </c:pt>
                <c:pt idx="1">
                  <c:v>29.99</c:v>
                </c:pt>
                <c:pt idx="2">
                  <c:v>28.41</c:v>
                </c:pt>
                <c:pt idx="3">
                  <c:v>30.85</c:v>
                </c:pt>
                <c:pt idx="4">
                  <c:v>33.43</c:v>
                </c:pt>
              </c:numCache>
            </c:numRef>
          </c:val>
          <c:extLst>
            <c:ext xmlns:c16="http://schemas.microsoft.com/office/drawing/2014/chart" uri="{C3380CC4-5D6E-409C-BE32-E72D297353CC}">
              <c16:uniqueId val="{00000000-08FA-4ACA-B693-D15B104813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8FA-4ACA-B693-D15B104813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49-4C49-8EA0-6ACFAB075F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A49-4C49-8EA0-6ACFAB075F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川内村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2523</v>
      </c>
      <c r="AM8" s="68"/>
      <c r="AN8" s="68"/>
      <c r="AO8" s="68"/>
      <c r="AP8" s="68"/>
      <c r="AQ8" s="68"/>
      <c r="AR8" s="68"/>
      <c r="AS8" s="68"/>
      <c r="AT8" s="67">
        <f>データ!T6</f>
        <v>197.35</v>
      </c>
      <c r="AU8" s="67"/>
      <c r="AV8" s="67"/>
      <c r="AW8" s="67"/>
      <c r="AX8" s="67"/>
      <c r="AY8" s="67"/>
      <c r="AZ8" s="67"/>
      <c r="BA8" s="67"/>
      <c r="BB8" s="67">
        <f>データ!U6</f>
        <v>12.78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117.34</v>
      </c>
      <c r="Q10" s="67"/>
      <c r="R10" s="67"/>
      <c r="S10" s="67"/>
      <c r="T10" s="67"/>
      <c r="U10" s="67"/>
      <c r="V10" s="67"/>
      <c r="W10" s="67">
        <f>データ!Q6</f>
        <v>100</v>
      </c>
      <c r="X10" s="67"/>
      <c r="Y10" s="67"/>
      <c r="Z10" s="67"/>
      <c r="AA10" s="67"/>
      <c r="AB10" s="67"/>
      <c r="AC10" s="67"/>
      <c r="AD10" s="68">
        <f>データ!R6</f>
        <v>3850</v>
      </c>
      <c r="AE10" s="68"/>
      <c r="AF10" s="68"/>
      <c r="AG10" s="68"/>
      <c r="AH10" s="68"/>
      <c r="AI10" s="68"/>
      <c r="AJ10" s="68"/>
      <c r="AK10" s="2"/>
      <c r="AL10" s="68">
        <f>データ!V6</f>
        <v>1211</v>
      </c>
      <c r="AM10" s="68"/>
      <c r="AN10" s="68"/>
      <c r="AO10" s="68"/>
      <c r="AP10" s="68"/>
      <c r="AQ10" s="68"/>
      <c r="AR10" s="68"/>
      <c r="AS10" s="68"/>
      <c r="AT10" s="67">
        <f>データ!W6</f>
        <v>1.83</v>
      </c>
      <c r="AU10" s="67"/>
      <c r="AV10" s="67"/>
      <c r="AW10" s="67"/>
      <c r="AX10" s="67"/>
      <c r="AY10" s="67"/>
      <c r="AZ10" s="67"/>
      <c r="BA10" s="67"/>
      <c r="BB10" s="67">
        <f>データ!X6</f>
        <v>661.75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Eofp7W9BjFzRQxV9gz/j16Il0VWlx1Bapn+HBKNK2oknABXBIVvwz6/PsP11B6o7/VrkrPfcLTDU0676yJUlOA==" saltValue="DOBcjlu5b9T+SNcPB4jY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75442</v>
      </c>
      <c r="D6" s="33">
        <f t="shared" si="3"/>
        <v>47</v>
      </c>
      <c r="E6" s="33">
        <f t="shared" si="3"/>
        <v>17</v>
      </c>
      <c r="F6" s="33">
        <f t="shared" si="3"/>
        <v>5</v>
      </c>
      <c r="G6" s="33">
        <f t="shared" si="3"/>
        <v>0</v>
      </c>
      <c r="H6" s="33" t="str">
        <f t="shared" si="3"/>
        <v>福島県　川内村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117.34</v>
      </c>
      <c r="Q6" s="34">
        <f t="shared" si="3"/>
        <v>100</v>
      </c>
      <c r="R6" s="34">
        <f t="shared" si="3"/>
        <v>3850</v>
      </c>
      <c r="S6" s="34">
        <f t="shared" si="3"/>
        <v>2523</v>
      </c>
      <c r="T6" s="34">
        <f t="shared" si="3"/>
        <v>197.35</v>
      </c>
      <c r="U6" s="34">
        <f t="shared" si="3"/>
        <v>12.78</v>
      </c>
      <c r="V6" s="34">
        <f t="shared" si="3"/>
        <v>1211</v>
      </c>
      <c r="W6" s="34">
        <f t="shared" si="3"/>
        <v>1.83</v>
      </c>
      <c r="X6" s="34">
        <f t="shared" si="3"/>
        <v>661.75</v>
      </c>
      <c r="Y6" s="35">
        <f>IF(Y7="",NA(),Y7)</f>
        <v>92.33</v>
      </c>
      <c r="Z6" s="35">
        <f t="shared" ref="Z6:AH6" si="4">IF(Z7="",NA(),Z7)</f>
        <v>78.099999999999994</v>
      </c>
      <c r="AA6" s="35">
        <f t="shared" si="4"/>
        <v>99.71</v>
      </c>
      <c r="AB6" s="35">
        <f t="shared" si="4"/>
        <v>92.82</v>
      </c>
      <c r="AC6" s="35">
        <f t="shared" si="4"/>
        <v>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39.67</v>
      </c>
      <c r="BR6" s="35">
        <f t="shared" ref="BR6:BZ6" si="8">IF(BR7="",NA(),BR7)</f>
        <v>45.33</v>
      </c>
      <c r="BS6" s="35">
        <f t="shared" si="8"/>
        <v>98.87</v>
      </c>
      <c r="BT6" s="35">
        <f t="shared" si="8"/>
        <v>76.680000000000007</v>
      </c>
      <c r="BU6" s="35">
        <f t="shared" si="8"/>
        <v>62.78</v>
      </c>
      <c r="BV6" s="35">
        <f t="shared" si="8"/>
        <v>55.32</v>
      </c>
      <c r="BW6" s="35">
        <f t="shared" si="8"/>
        <v>59.8</v>
      </c>
      <c r="BX6" s="35">
        <f t="shared" si="8"/>
        <v>57.77</v>
      </c>
      <c r="BY6" s="35">
        <f t="shared" si="8"/>
        <v>57.31</v>
      </c>
      <c r="BZ6" s="35">
        <f t="shared" si="8"/>
        <v>57.08</v>
      </c>
      <c r="CA6" s="34" t="str">
        <f>IF(CA7="","",IF(CA7="-","【-】","【"&amp;SUBSTITUTE(TEXT(CA7,"#,##0.00"),"-","△")&amp;"】"))</f>
        <v>【60.94】</v>
      </c>
      <c r="CB6" s="35">
        <f>IF(CB7="",NA(),CB7)</f>
        <v>333.77</v>
      </c>
      <c r="CC6" s="35">
        <f t="shared" ref="CC6:CK6" si="9">IF(CC7="",NA(),CC7)</f>
        <v>273.91000000000003</v>
      </c>
      <c r="CD6" s="35">
        <f t="shared" si="9"/>
        <v>150</v>
      </c>
      <c r="CE6" s="35">
        <f t="shared" si="9"/>
        <v>177.3</v>
      </c>
      <c r="CF6" s="35">
        <f t="shared" si="9"/>
        <v>204.41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28.98</v>
      </c>
      <c r="CN6" s="35">
        <f t="shared" ref="CN6:CV6" si="10">IF(CN7="",NA(),CN7)</f>
        <v>29.99</v>
      </c>
      <c r="CO6" s="35">
        <f t="shared" si="10"/>
        <v>28.41</v>
      </c>
      <c r="CP6" s="35">
        <f t="shared" si="10"/>
        <v>30.85</v>
      </c>
      <c r="CQ6" s="35">
        <f t="shared" si="10"/>
        <v>33.43</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75442</v>
      </c>
      <c r="D7" s="37">
        <v>47</v>
      </c>
      <c r="E7" s="37">
        <v>17</v>
      </c>
      <c r="F7" s="37">
        <v>5</v>
      </c>
      <c r="G7" s="37">
        <v>0</v>
      </c>
      <c r="H7" s="37" t="s">
        <v>97</v>
      </c>
      <c r="I7" s="37" t="s">
        <v>98</v>
      </c>
      <c r="J7" s="37" t="s">
        <v>99</v>
      </c>
      <c r="K7" s="37" t="s">
        <v>100</v>
      </c>
      <c r="L7" s="37" t="s">
        <v>101</v>
      </c>
      <c r="M7" s="37" t="s">
        <v>102</v>
      </c>
      <c r="N7" s="38" t="s">
        <v>103</v>
      </c>
      <c r="O7" s="38" t="s">
        <v>104</v>
      </c>
      <c r="P7" s="38">
        <v>117.34</v>
      </c>
      <c r="Q7" s="38">
        <v>100</v>
      </c>
      <c r="R7" s="38">
        <v>3850</v>
      </c>
      <c r="S7" s="38">
        <v>2523</v>
      </c>
      <c r="T7" s="38">
        <v>197.35</v>
      </c>
      <c r="U7" s="38">
        <v>12.78</v>
      </c>
      <c r="V7" s="38">
        <v>1211</v>
      </c>
      <c r="W7" s="38">
        <v>1.83</v>
      </c>
      <c r="X7" s="38">
        <v>661.75</v>
      </c>
      <c r="Y7" s="38">
        <v>92.33</v>
      </c>
      <c r="Z7" s="38">
        <v>78.099999999999994</v>
      </c>
      <c r="AA7" s="38">
        <v>99.71</v>
      </c>
      <c r="AB7" s="38">
        <v>92.82</v>
      </c>
      <c r="AC7" s="38">
        <v>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39.67</v>
      </c>
      <c r="BR7" s="38">
        <v>45.33</v>
      </c>
      <c r="BS7" s="38">
        <v>98.87</v>
      </c>
      <c r="BT7" s="38">
        <v>76.680000000000007</v>
      </c>
      <c r="BU7" s="38">
        <v>62.78</v>
      </c>
      <c r="BV7" s="38">
        <v>55.32</v>
      </c>
      <c r="BW7" s="38">
        <v>59.8</v>
      </c>
      <c r="BX7" s="38">
        <v>57.77</v>
      </c>
      <c r="BY7" s="38">
        <v>57.31</v>
      </c>
      <c r="BZ7" s="38">
        <v>57.08</v>
      </c>
      <c r="CA7" s="38">
        <v>60.94</v>
      </c>
      <c r="CB7" s="38">
        <v>333.77</v>
      </c>
      <c r="CC7" s="38">
        <v>273.91000000000003</v>
      </c>
      <c r="CD7" s="38">
        <v>150</v>
      </c>
      <c r="CE7" s="38">
        <v>177.3</v>
      </c>
      <c r="CF7" s="38">
        <v>204.41</v>
      </c>
      <c r="CG7" s="38">
        <v>283.17</v>
      </c>
      <c r="CH7" s="38">
        <v>263.76</v>
      </c>
      <c r="CI7" s="38">
        <v>274.35000000000002</v>
      </c>
      <c r="CJ7" s="38">
        <v>273.52</v>
      </c>
      <c r="CK7" s="38">
        <v>274.99</v>
      </c>
      <c r="CL7" s="38">
        <v>253.04</v>
      </c>
      <c r="CM7" s="38">
        <v>28.98</v>
      </c>
      <c r="CN7" s="38">
        <v>29.99</v>
      </c>
      <c r="CO7" s="38">
        <v>28.41</v>
      </c>
      <c r="CP7" s="38">
        <v>30.85</v>
      </c>
      <c r="CQ7" s="38">
        <v>33.43</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大悟</cp:lastModifiedBy>
  <dcterms:created xsi:type="dcterms:W3CDTF">2021-12-03T07:56:02Z</dcterms:created>
  <dcterms:modified xsi:type="dcterms:W3CDTF">2022-01-28T07:10:43Z</dcterms:modified>
  <cp:category/>
</cp:coreProperties>
</file>