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10.152.18.4\10_企業局\00_企業局共通\⑧企業局財務\11_経営分析表\下水\【経営比較分析表】2020_075213_46_1718\【経営比較分析表】2020_075213_46_1718\"/>
    </mc:Choice>
  </mc:AlternateContent>
  <workbookProtection workbookAlgorithmName="SHA-512" workbookHashValue="hds8Bxb157F8jRrGdCmN1WFhZcRyXgRPn+PsAR9MFHJ9JVv0MFhK5c+scZFOv6cqIAzu0660R53lKSOrWCLoRA==" workbookSaltValue="eeKqmDzyKZZVkYkJ+bKfy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<sst xmlns="http://schemas.openxmlformats.org/spreadsheetml/2006/main" count="253" uniqueCount="117">
  <si>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</si>
  <si>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</si>
  <si>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</si>
  <si>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</si>
  <si>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</si>
  <si>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</si>
  <si>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</si>
  <si>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</si>
  <si>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</si>
  <si>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</si>
  <si>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</si>
  <si>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</si>
  <si>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</si>
  <si>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</si>
  <si>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</si>
  <si>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</si>
  <si>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</si>
  <si>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</si>
  <si>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</si>
  <si>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</si>
  <si>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</si>
  <si>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</si>
  <si>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</si>
  <si>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</si>
  <si>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</si>
  <si>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</si>
  <si>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</si>
  <si>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</si>
  <si>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</si>
  <si>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</si>
  <si>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</si>
  <si>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</si>
  <si>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</si>
  <si>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</si>
  <si>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</si>
  <si>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</si>
  <si>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</si>
  <si>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</si>
  <si>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</si>
  <si>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</si>
  <si>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</si>
  <si>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</si>
  <si>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</si>
  <si>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</si>
  <si>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</si>
  <si>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</si>
  <si>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</si>
  <si>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</si>
  <si>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</si>
  <si>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</si>
  <si>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</si>
  <si>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</si>
  <si>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</si>
  <si>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</si>
  <si>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</si>
  <si>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</si>
  <si>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</si>
  <si>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</si>
  <si>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</si>
  <si>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</si>
  <si>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</si>
  <si>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</si>
  <si>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</si>
  <si>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</si>
  <si>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</si>
  <si>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</si>
  <si>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</si>
  <si>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</si>
  <si>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</si>
  <si>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</si>
  <si>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</si>
  <si>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</si>
  <si>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</si>
  <si>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</si>
  <si>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</si>
  <si>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</si>
  <si>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</si>
  <si>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</si>
  <si>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</si>
  <si>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</si>
  <si>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</si>
  <si>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</si>
  <si>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</si>
  <si>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</si>
  <si>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</si>
  <si>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</si>
  <si>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</si>
  <si>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</si>
  <si>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</si>
  <si>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</si>
  <si>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</si>
  <si>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</si>
  <si>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</si>
  <si>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</si>
  <si>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</si>
  <si>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</si>
  <si>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</si>
  <si>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</si>
  <si>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</si>
  <si>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</si>
  <si>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</si>
  <si>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</si>
  <si>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</si>
  <si>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</si>
  <si>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</si>
  <si>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</si>
  <si>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</si>
  <si>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</si>
  <si>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</si>
  <si>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</si>
  <si>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</si>
  <si>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</si>
  <si>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</si>
  <si>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</si>
  <si>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①経常収支についてはここ数年、80％前後で推移している。今後、料金改定を視野に状況を注視したい。
②累積欠損については、短期間での改善は難しいが、悪化させないよう経営努力を行う。
③流動比率は100％以上となっているので、支払い能力は問題ない。
⑤経費回収率が100％を切っているので、悪化させないようさらなる経営努力を行う。
⑥汚水処理原価については全国平均と比べて低く、良好な状況にある。
⑦施設の利用率について、汚水処理量からの算出のため、70％台であるが、設置した浄化槽はほぼ100％稼働している。
⑧水洗化率については、統計上100％であるが、事業対象地区にはみなし浄化槽が多数あるので、今後もさらなる浄化槽の設置が必要である。</t>
    <rPh sb="1" eb="3">
      <t>ケイジョウ</t>
    </rPh>
    <rPh sb="3" eb="5">
      <t>シュウシ</t>
    </rPh>
    <rPh sb="12" eb="14">
      <t>スウネン</t>
    </rPh>
    <rPh sb="18" eb="20">
      <t>ゼンゴ</t>
    </rPh>
    <rPh sb="21" eb="23">
      <t>スイイ</t>
    </rPh>
    <rPh sb="28" eb="30">
      <t>コンゴ</t>
    </rPh>
    <rPh sb="31" eb="33">
      <t>リョウキン</t>
    </rPh>
    <rPh sb="33" eb="35">
      <t>カイテイ</t>
    </rPh>
    <rPh sb="36" eb="38">
      <t>シヤ</t>
    </rPh>
    <rPh sb="39" eb="41">
      <t>ジョウキョウ</t>
    </rPh>
    <rPh sb="42" eb="44">
      <t>チュウシ</t>
    </rPh>
    <rPh sb="50" eb="52">
      <t>ルイセキ</t>
    </rPh>
    <rPh sb="52" eb="54">
      <t>ケッソン</t>
    </rPh>
    <rPh sb="60" eb="63">
      <t>タンキカン</t>
    </rPh>
    <rPh sb="65" eb="67">
      <t>カイゼン</t>
    </rPh>
    <rPh sb="68" eb="69">
      <t>ムズカ</t>
    </rPh>
    <rPh sb="73" eb="75">
      <t>アッカ</t>
    </rPh>
    <rPh sb="81" eb="83">
      <t>ケイエイ</t>
    </rPh>
    <rPh sb="83" eb="85">
      <t>ドリョク</t>
    </rPh>
    <rPh sb="86" eb="87">
      <t>オコナ</t>
    </rPh>
    <rPh sb="91" eb="93">
      <t>リュウドウ</t>
    </rPh>
    <rPh sb="93" eb="95">
      <t>ヒリツ</t>
    </rPh>
    <rPh sb="100" eb="102">
      <t>イジョウ</t>
    </rPh>
    <rPh sb="111" eb="113">
      <t>シハラ</t>
    </rPh>
    <rPh sb="114" eb="116">
      <t>ノウリョク</t>
    </rPh>
    <rPh sb="117" eb="119">
      <t>モンダイ</t>
    </rPh>
    <rPh sb="124" eb="126">
      <t>ケイヒ</t>
    </rPh>
    <rPh sb="126" eb="128">
      <t>カイシュウ</t>
    </rPh>
    <rPh sb="128" eb="129">
      <t>リツ</t>
    </rPh>
    <rPh sb="135" eb="136">
      <t>キ</t>
    </rPh>
    <rPh sb="143" eb="145">
      <t>アッカ</t>
    </rPh>
    <rPh sb="155" eb="157">
      <t>ケイエイ</t>
    </rPh>
    <rPh sb="157" eb="159">
      <t>ドリョク</t>
    </rPh>
    <rPh sb="160" eb="161">
      <t>オコナ</t>
    </rPh>
    <rPh sb="165" eb="167">
      <t>オスイ</t>
    </rPh>
    <rPh sb="167" eb="169">
      <t>ショリ</t>
    </rPh>
    <rPh sb="169" eb="171">
      <t>ゲンカ</t>
    </rPh>
    <rPh sb="176" eb="178">
      <t>ゼンコク</t>
    </rPh>
    <rPh sb="178" eb="180">
      <t>ヘイキン</t>
    </rPh>
    <rPh sb="181" eb="182">
      <t>クラ</t>
    </rPh>
    <rPh sb="184" eb="185">
      <t>ヒク</t>
    </rPh>
    <rPh sb="187" eb="189">
      <t>リョウコウ</t>
    </rPh>
    <rPh sb="190" eb="192">
      <t>ジョウキョウ</t>
    </rPh>
    <rPh sb="198" eb="200">
      <t>シセツ</t>
    </rPh>
    <rPh sb="201" eb="204">
      <t>リヨウリツ</t>
    </rPh>
    <rPh sb="209" eb="211">
      <t>オスイ</t>
    </rPh>
    <rPh sb="211" eb="213">
      <t>ショリ</t>
    </rPh>
    <rPh sb="213" eb="214">
      <t>リョウ</t>
    </rPh>
    <rPh sb="217" eb="219">
      <t>サンシュツ</t>
    </rPh>
    <rPh sb="226" eb="227">
      <t>ダイ</t>
    </rPh>
    <rPh sb="232" eb="234">
      <t>セッチ</t>
    </rPh>
    <rPh sb="236" eb="239">
      <t>ジョウカソウ</t>
    </rPh>
    <rPh sb="246" eb="248">
      <t>カドウ</t>
    </rPh>
    <rPh sb="255" eb="258">
      <t>スイセンカ</t>
    </rPh>
    <rPh sb="258" eb="259">
      <t>リツ</t>
    </rPh>
    <rPh sb="265" eb="268">
      <t>トウケイジョウ</t>
    </rPh>
    <rPh sb="277" eb="279">
      <t>ジギョウ</t>
    </rPh>
    <rPh sb="279" eb="281">
      <t>タイショウ</t>
    </rPh>
    <rPh sb="281" eb="283">
      <t>チク</t>
    </rPh>
    <rPh sb="288" eb="291">
      <t>ジョウカソウ</t>
    </rPh>
    <rPh sb="292" eb="294">
      <t>タスウ</t>
    </rPh>
    <rPh sb="299" eb="301">
      <t>コンゴ</t>
    </rPh>
    <rPh sb="306" eb="309">
      <t>ジョウカソウ</t>
    </rPh>
    <rPh sb="310" eb="312">
      <t>セッチ</t>
    </rPh>
    <rPh sb="313" eb="315">
      <t>ヒツヨウ</t>
    </rPh>
    <phoneticPr fontId="4"/>
  </si>
  <si>
    <t>浄化槽の法定耐用年数は２８年であるが、必要修繕箇所はブロワーに集中され、安価で修繕可能なことから減価償却費が進んでも機能に問題ない。</t>
    <rPh sb="0" eb="3">
      <t>ジョウカソウ</t>
    </rPh>
    <rPh sb="4" eb="6">
      <t>ホウテイ</t>
    </rPh>
    <rPh sb="6" eb="8">
      <t>タイヨウ</t>
    </rPh>
    <rPh sb="8" eb="10">
      <t>ネンスウ</t>
    </rPh>
    <rPh sb="13" eb="14">
      <t>ネン</t>
    </rPh>
    <rPh sb="19" eb="21">
      <t>ヒツヨウ</t>
    </rPh>
    <rPh sb="21" eb="23">
      <t>シュウゼン</t>
    </rPh>
    <rPh sb="23" eb="25">
      <t>カショ</t>
    </rPh>
    <rPh sb="31" eb="33">
      <t>シュウチュウ</t>
    </rPh>
    <rPh sb="36" eb="38">
      <t>アンカ</t>
    </rPh>
    <rPh sb="39" eb="41">
      <t>シュウゼン</t>
    </rPh>
    <rPh sb="41" eb="43">
      <t>カノウ</t>
    </rPh>
    <rPh sb="48" eb="50">
      <t>ゲンカ</t>
    </rPh>
    <rPh sb="50" eb="52">
      <t>ショウキャク</t>
    </rPh>
    <rPh sb="52" eb="53">
      <t>ヒ</t>
    </rPh>
    <rPh sb="54" eb="55">
      <t>スス</t>
    </rPh>
    <rPh sb="58" eb="60">
      <t>キノウ</t>
    </rPh>
    <rPh sb="61" eb="63">
      <t>モンダイ</t>
    </rPh>
    <phoneticPr fontId="4"/>
  </si>
  <si>
    <t>当町では、浄化槽など個別排水処理が下水道事業の整備の一選択として認められているので、地区の特性に合わせ集合処理と個別排水処理を組み合わせて下水道事業を行っている。
個別排水処理である当該事業は、経営状況も安定しており良好である。</t>
    <rPh sb="0" eb="1">
      <t>トウ</t>
    </rPh>
    <rPh sb="1" eb="2">
      <t>マチ</t>
    </rPh>
    <rPh sb="5" eb="8">
      <t>ジョウカソウ</t>
    </rPh>
    <rPh sb="10" eb="12">
      <t>コベツ</t>
    </rPh>
    <rPh sb="12" eb="14">
      <t>ハイスイ</t>
    </rPh>
    <rPh sb="14" eb="16">
      <t>ショリ</t>
    </rPh>
    <rPh sb="17" eb="20">
      <t>ゲスイドウ</t>
    </rPh>
    <rPh sb="20" eb="22">
      <t>ジギョウ</t>
    </rPh>
    <rPh sb="23" eb="25">
      <t>セイビ</t>
    </rPh>
    <rPh sb="26" eb="27">
      <t>イチ</t>
    </rPh>
    <rPh sb="27" eb="29">
      <t>センタク</t>
    </rPh>
    <rPh sb="32" eb="33">
      <t>ミト</t>
    </rPh>
    <rPh sb="42" eb="44">
      <t>チク</t>
    </rPh>
    <rPh sb="45" eb="47">
      <t>トクセイ</t>
    </rPh>
    <rPh sb="48" eb="49">
      <t>ア</t>
    </rPh>
    <rPh sb="51" eb="53">
      <t>シュウゴウ</t>
    </rPh>
    <rPh sb="53" eb="55">
      <t>ショリ</t>
    </rPh>
    <rPh sb="56" eb="58">
      <t>コベツ</t>
    </rPh>
    <rPh sb="58" eb="60">
      <t>ハイスイ</t>
    </rPh>
    <rPh sb="60" eb="62">
      <t>ショリ</t>
    </rPh>
    <rPh sb="63" eb="64">
      <t>ク</t>
    </rPh>
    <rPh sb="65" eb="66">
      <t>ア</t>
    </rPh>
    <rPh sb="69" eb="72">
      <t>ゲスイドウ</t>
    </rPh>
    <rPh sb="72" eb="74">
      <t>ジギョウ</t>
    </rPh>
    <rPh sb="75" eb="76">
      <t>オコナ</t>
    </rPh>
    <rPh sb="82" eb="84">
      <t>コベツ</t>
    </rPh>
    <rPh sb="84" eb="86">
      <t>ハイスイ</t>
    </rPh>
    <rPh sb="86" eb="88">
      <t>ショリ</t>
    </rPh>
    <rPh sb="91" eb="93">
      <t>トウガイ</t>
    </rPh>
    <rPh sb="93" eb="95">
      <t>ジギョウ</t>
    </rPh>
    <rPh sb="97" eb="99">
      <t>ケイエイ</t>
    </rPh>
    <rPh sb="99" eb="101">
      <t>ジョウキョウ</t>
    </rPh>
    <rPh sb="102" eb="104">
      <t>アンテイ</t>
    </rPh>
    <rPh sb="108" eb="110">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</si>
</sst>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14-4A57-827E-8C71B257F6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914-4A57-827E-8C71B257F6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76.260000000000005</c:v>
                </c:pt>
                <c:pt idx="1">
                  <c:v>77.27</c:v>
                </c:pt>
                <c:pt idx="2">
                  <c:v>76.260000000000005</c:v>
                </c:pt>
                <c:pt idx="3">
                  <c:v>74.239999999999995</c:v>
                </c:pt>
                <c:pt idx="4">
                  <c:v>69.900000000000006</c:v>
                </c:pt>
              </c:numCache>
            </c:numRef>
          </c:val>
          <c:extLst>
            <c:ext xmlns:c16="http://schemas.microsoft.com/office/drawing/2014/chart" uri="{C3380CC4-5D6E-409C-BE32-E72D297353CC}">
              <c16:uniqueId val="{00000000-523E-4E25-906A-8D80BF7CDD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523E-4E25-906A-8D80BF7CDD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FDE-4EF3-AE0C-AC55E1D9CB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BFDE-4EF3-AE0C-AC55E1D9CB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81.2</c:v>
                </c:pt>
                <c:pt idx="1">
                  <c:v>76.89</c:v>
                </c:pt>
                <c:pt idx="2">
                  <c:v>80.040000000000006</c:v>
                </c:pt>
                <c:pt idx="3">
                  <c:v>73</c:v>
                </c:pt>
                <c:pt idx="4">
                  <c:v>84.4</c:v>
                </c:pt>
              </c:numCache>
            </c:numRef>
          </c:val>
          <c:extLst>
            <c:ext xmlns:c16="http://schemas.microsoft.com/office/drawing/2014/chart" uri="{C3380CC4-5D6E-409C-BE32-E72D297353CC}">
              <c16:uniqueId val="{00000000-4249-4896-A8B9-348DF16F17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91.08</c:v>
                </c:pt>
                <c:pt idx="1">
                  <c:v>93.87</c:v>
                </c:pt>
                <c:pt idx="2">
                  <c:v>86.84</c:v>
                </c:pt>
                <c:pt idx="3">
                  <c:v>89.75</c:v>
                </c:pt>
                <c:pt idx="4">
                  <c:v>96.14</c:v>
                </c:pt>
              </c:numCache>
            </c:numRef>
          </c:val>
          <c:smooth val="0"/>
          <c:extLst>
            <c:ext xmlns:c16="http://schemas.microsoft.com/office/drawing/2014/chart" uri="{C3380CC4-5D6E-409C-BE32-E72D297353CC}">
              <c16:uniqueId val="{00000001-4249-4896-A8B9-348DF16F17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50.35</c:v>
                </c:pt>
                <c:pt idx="1">
                  <c:v>53.7</c:v>
                </c:pt>
                <c:pt idx="2">
                  <c:v>56.97</c:v>
                </c:pt>
                <c:pt idx="3">
                  <c:v>60.4</c:v>
                </c:pt>
                <c:pt idx="4">
                  <c:v>63.68</c:v>
                </c:pt>
              </c:numCache>
            </c:numRef>
          </c:val>
          <c:extLst>
            <c:ext xmlns:c16="http://schemas.microsoft.com/office/drawing/2014/chart" uri="{C3380CC4-5D6E-409C-BE32-E72D297353CC}">
              <c16:uniqueId val="{00000000-DDE9-4AA5-9D44-65F98F1E26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40.67</c:v>
                </c:pt>
                <c:pt idx="1">
                  <c:v>42.61</c:v>
                </c:pt>
                <c:pt idx="2">
                  <c:v>44.22</c:v>
                </c:pt>
                <c:pt idx="3">
                  <c:v>39.64</c:v>
                </c:pt>
                <c:pt idx="4">
                  <c:v>33.75</c:v>
                </c:pt>
              </c:numCache>
            </c:numRef>
          </c:val>
          <c:smooth val="0"/>
          <c:extLst>
            <c:ext xmlns:c16="http://schemas.microsoft.com/office/drawing/2014/chart" uri="{C3380CC4-5D6E-409C-BE32-E72D297353CC}">
              <c16:uniqueId val="{00000001-DDE9-4AA5-9D44-65F98F1E26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EB-46AD-8459-5D9454CB64A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EB-46AD-8459-5D9454CB64A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442.61</c:v>
                </c:pt>
                <c:pt idx="1">
                  <c:v>468.61</c:v>
                </c:pt>
                <c:pt idx="2">
                  <c:v>500.95</c:v>
                </c:pt>
                <c:pt idx="3">
                  <c:v>556.19000000000005</c:v>
                </c:pt>
                <c:pt idx="4">
                  <c:v>590.16999999999996</c:v>
                </c:pt>
              </c:numCache>
            </c:numRef>
          </c:val>
          <c:extLst>
            <c:ext xmlns:c16="http://schemas.microsoft.com/office/drawing/2014/chart" uri="{C3380CC4-5D6E-409C-BE32-E72D297353CC}">
              <c16:uniqueId val="{00000000-6957-4723-8152-42A778D873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213.24</c:v>
                </c:pt>
                <c:pt idx="1">
                  <c:v>231.75</c:v>
                </c:pt>
                <c:pt idx="2">
                  <c:v>254.32</c:v>
                </c:pt>
                <c:pt idx="3">
                  <c:v>249.76</c:v>
                </c:pt>
                <c:pt idx="4">
                  <c:v>237</c:v>
                </c:pt>
              </c:numCache>
            </c:numRef>
          </c:val>
          <c:smooth val="0"/>
          <c:extLst>
            <c:ext xmlns:c16="http://schemas.microsoft.com/office/drawing/2014/chart" uri="{C3380CC4-5D6E-409C-BE32-E72D297353CC}">
              <c16:uniqueId val="{00000001-6957-4723-8152-42A778D873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376.54</c:v>
                </c:pt>
                <c:pt idx="1">
                  <c:v>346.96</c:v>
                </c:pt>
                <c:pt idx="2">
                  <c:v>290.07</c:v>
                </c:pt>
                <c:pt idx="3">
                  <c:v>209.84</c:v>
                </c:pt>
                <c:pt idx="4">
                  <c:v>150.83000000000001</c:v>
                </c:pt>
              </c:numCache>
            </c:numRef>
          </c:val>
          <c:extLst>
            <c:ext xmlns:c16="http://schemas.microsoft.com/office/drawing/2014/chart" uri="{C3380CC4-5D6E-409C-BE32-E72D297353CC}">
              <c16:uniqueId val="{00000000-4EE3-4EBE-8BFF-D067F55A90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380.85</c:v>
                </c:pt>
                <c:pt idx="1">
                  <c:v>322.36</c:v>
                </c:pt>
                <c:pt idx="2">
                  <c:v>277.89</c:v>
                </c:pt>
                <c:pt idx="3">
                  <c:v>256.37</c:v>
                </c:pt>
                <c:pt idx="4">
                  <c:v>135.35</c:v>
                </c:pt>
              </c:numCache>
            </c:numRef>
          </c:val>
          <c:smooth val="0"/>
          <c:extLst>
            <c:ext xmlns:c16="http://schemas.microsoft.com/office/drawing/2014/chart" uri="{C3380CC4-5D6E-409C-BE32-E72D297353CC}">
              <c16:uniqueId val="{00000001-4EE3-4EBE-8BFF-D067F55A90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60-471F-88B1-75CB451C1F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FF60-471F-88B1-75CB451C1F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108.48</c:v>
                </c:pt>
                <c:pt idx="1">
                  <c:v>95.19</c:v>
                </c:pt>
                <c:pt idx="2">
                  <c:v>79.430000000000007</c:v>
                </c:pt>
                <c:pt idx="3">
                  <c:v>67.900000000000006</c:v>
                </c:pt>
                <c:pt idx="4">
                  <c:v>84.54</c:v>
                </c:pt>
              </c:numCache>
            </c:numRef>
          </c:val>
          <c:extLst>
            <c:ext xmlns:c16="http://schemas.microsoft.com/office/drawing/2014/chart" uri="{C3380CC4-5D6E-409C-BE32-E72D297353CC}">
              <c16:uniqueId val="{00000000-B0B0-4519-BB53-686C42CD08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B0B0-4519-BB53-686C42CD08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106.3</c:v>
                </c:pt>
                <c:pt idx="1">
                  <c:v>123.21</c:v>
                </c:pt>
                <c:pt idx="2">
                  <c:v>150.01</c:v>
                </c:pt>
                <c:pt idx="3">
                  <c:v>177.47</c:v>
                </c:pt>
                <c:pt idx="4">
                  <c:v>150</c:v>
                </c:pt>
              </c:numCache>
            </c:numRef>
          </c:val>
          <c:extLst>
            <c:ext xmlns:c16="http://schemas.microsoft.com/office/drawing/2014/chart" uri="{C3380CC4-5D6E-409C-BE32-E72D297353CC}">
              <c16:uniqueId val="{00000000-17B5-47C1-97AB-33F61D8179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17B5-47C1-97AB-33F61D8179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三春町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16816</v>
      </c>
      <c r="AM8" s="69"/>
      <c r="AN8" s="69"/>
      <c r="AO8" s="69"/>
      <c r="AP8" s="69"/>
      <c r="AQ8" s="69"/>
      <c r="AR8" s="69"/>
      <c r="AS8" s="69"/>
      <c r="AT8" s="68">
        <f>データ!T6</f>
        <v>72.760000000000005</v>
      </c>
      <c r="AU8" s="68"/>
      <c r="AV8" s="68"/>
      <c r="AW8" s="68"/>
      <c r="AX8" s="68"/>
      <c r="AY8" s="68"/>
      <c r="AZ8" s="68"/>
      <c r="BA8" s="68"/>
      <c r="BB8" s="68">
        <f>データ!U6</f>
        <v>231.12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3.9</v>
      </c>
      <c r="J10" s="68"/>
      <c r="K10" s="68"/>
      <c r="L10" s="68"/>
      <c r="M10" s="68"/>
      <c r="N10" s="68"/>
      <c r="O10" s="68"/>
      <c r="P10" s="68">
        <f>データ!P6</f>
        <v>2.58</v>
      </c>
      <c r="Q10" s="68"/>
      <c r="R10" s="68"/>
      <c r="S10" s="68"/>
      <c r="T10" s="68"/>
      <c r="U10" s="68"/>
      <c r="V10" s="68"/>
      <c r="W10" s="68">
        <f>データ!Q6</f>
        <v>100</v>
      </c>
      <c r="X10" s="68"/>
      <c r="Y10" s="68"/>
      <c r="Z10" s="68"/>
      <c r="AA10" s="68"/>
      <c r="AB10" s="68"/>
      <c r="AC10" s="68"/>
      <c r="AD10" s="69">
        <f>データ!R6</f>
        <v>2970</v>
      </c>
      <c r="AE10" s="69"/>
      <c r="AF10" s="69"/>
      <c r="AG10" s="69"/>
      <c r="AH10" s="69"/>
      <c r="AI10" s="69"/>
      <c r="AJ10" s="69"/>
      <c r="AK10" s="2"/>
      <c r="AL10" s="69">
        <f>データ!V6</f>
        <v>433</v>
      </c>
      <c r="AM10" s="69"/>
      <c r="AN10" s="69"/>
      <c r="AO10" s="69"/>
      <c r="AP10" s="69"/>
      <c r="AQ10" s="69"/>
      <c r="AR10" s="69"/>
      <c r="AS10" s="69"/>
      <c r="AT10" s="68">
        <f>データ!W6</f>
        <v>59.91</v>
      </c>
      <c r="AU10" s="68"/>
      <c r="AV10" s="68"/>
      <c r="AW10" s="68"/>
      <c r="AX10" s="68"/>
      <c r="AY10" s="68"/>
      <c r="AZ10" s="68"/>
      <c r="BA10" s="68"/>
      <c r="BB10" s="68">
        <f>データ!X6</f>
        <v>7.23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mqzh2Q2XErSrqxhZD496PYcqmZMNYgi5ol3AtWu80amxrL37uyYM6m9IZD59mMVm5MSCTPyMN9sqmznTjEZkSw==" saltValue="TQ9na1+Zil72jAy+BFzz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75213</v>
      </c>
      <c r="D6" s="33">
        <f t="shared" si="3"/>
        <v>46</v>
      </c>
      <c r="E6" s="33">
        <f t="shared" si="3"/>
        <v>18</v>
      </c>
      <c r="F6" s="33">
        <f t="shared" si="3"/>
        <v>1</v>
      </c>
      <c r="G6" s="33">
        <f t="shared" si="3"/>
        <v>0</v>
      </c>
      <c r="H6" s="33" t="str">
        <f t="shared" si="3"/>
        <v>福島県　三春町</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3.9</v>
      </c>
      <c r="P6" s="34">
        <f t="shared" si="3"/>
        <v>2.58</v>
      </c>
      <c r="Q6" s="34">
        <f t="shared" si="3"/>
        <v>100</v>
      </c>
      <c r="R6" s="34">
        <f t="shared" si="3"/>
        <v>2970</v>
      </c>
      <c r="S6" s="34">
        <f t="shared" si="3"/>
        <v>16816</v>
      </c>
      <c r="T6" s="34">
        <f t="shared" si="3"/>
        <v>72.760000000000005</v>
      </c>
      <c r="U6" s="34">
        <f t="shared" si="3"/>
        <v>231.12</v>
      </c>
      <c r="V6" s="34">
        <f t="shared" si="3"/>
        <v>433</v>
      </c>
      <c r="W6" s="34">
        <f t="shared" si="3"/>
        <v>59.91</v>
      </c>
      <c r="X6" s="34">
        <f t="shared" si="3"/>
        <v>7.23</v>
      </c>
      <c r="Y6" s="35">
        <f>IF(Y7="",NA(),Y7)</f>
        <v>81.2</v>
      </c>
      <c r="Z6" s="35">
        <f t="shared" ref="Z6:AH6" si="4">IF(Z7="",NA(),Z7)</f>
        <v>76.89</v>
      </c>
      <c r="AA6" s="35">
        <f t="shared" si="4"/>
        <v>80.040000000000006</v>
      </c>
      <c r="AB6" s="35">
        <f t="shared" si="4"/>
        <v>73</v>
      </c>
      <c r="AC6" s="35">
        <f t="shared" si="4"/>
        <v>84.4</v>
      </c>
      <c r="AD6" s="35">
        <f t="shared" si="4"/>
        <v>91.08</v>
      </c>
      <c r="AE6" s="35">
        <f t="shared" si="4"/>
        <v>93.87</v>
      </c>
      <c r="AF6" s="35">
        <f t="shared" si="4"/>
        <v>86.84</v>
      </c>
      <c r="AG6" s="35">
        <f t="shared" si="4"/>
        <v>89.75</v>
      </c>
      <c r="AH6" s="35">
        <f t="shared" si="4"/>
        <v>96.14</v>
      </c>
      <c r="AI6" s="34" t="str">
        <f>IF(AI7="","",IF(AI7="-","【-】","【"&amp;SUBSTITUTE(TEXT(AI7,"#,##0.00"),"-","△")&amp;"】"))</f>
        <v>【97.34】</v>
      </c>
      <c r="AJ6" s="35">
        <f>IF(AJ7="",NA(),AJ7)</f>
        <v>442.61</v>
      </c>
      <c r="AK6" s="35">
        <f t="shared" ref="AK6:AS6" si="5">IF(AK7="",NA(),AK7)</f>
        <v>468.61</v>
      </c>
      <c r="AL6" s="35">
        <f t="shared" si="5"/>
        <v>500.95</v>
      </c>
      <c r="AM6" s="35">
        <f t="shared" si="5"/>
        <v>556.19000000000005</v>
      </c>
      <c r="AN6" s="35">
        <f t="shared" si="5"/>
        <v>590.16999999999996</v>
      </c>
      <c r="AO6" s="35">
        <f t="shared" si="5"/>
        <v>213.24</v>
      </c>
      <c r="AP6" s="35">
        <f t="shared" si="5"/>
        <v>231.75</v>
      </c>
      <c r="AQ6" s="35">
        <f t="shared" si="5"/>
        <v>254.32</v>
      </c>
      <c r="AR6" s="35">
        <f t="shared" si="5"/>
        <v>249.76</v>
      </c>
      <c r="AS6" s="35">
        <f t="shared" si="5"/>
        <v>237</v>
      </c>
      <c r="AT6" s="34" t="str">
        <f>IF(AT7="","",IF(AT7="-","【-】","【"&amp;SUBSTITUTE(TEXT(AT7,"#,##0.00"),"-","△")&amp;"】"))</f>
        <v>【214.44】</v>
      </c>
      <c r="AU6" s="35">
        <f>IF(AU7="",NA(),AU7)</f>
        <v>376.54</v>
      </c>
      <c r="AV6" s="35">
        <f t="shared" ref="AV6:BD6" si="6">IF(AV7="",NA(),AV7)</f>
        <v>346.96</v>
      </c>
      <c r="AW6" s="35">
        <f t="shared" si="6"/>
        <v>290.07</v>
      </c>
      <c r="AX6" s="35">
        <f t="shared" si="6"/>
        <v>209.84</v>
      </c>
      <c r="AY6" s="35">
        <f t="shared" si="6"/>
        <v>150.83000000000001</v>
      </c>
      <c r="AZ6" s="35">
        <f t="shared" si="6"/>
        <v>380.85</v>
      </c>
      <c r="BA6" s="35">
        <f t="shared" si="6"/>
        <v>322.36</v>
      </c>
      <c r="BB6" s="35">
        <f t="shared" si="6"/>
        <v>277.89</v>
      </c>
      <c r="BC6" s="35">
        <f t="shared" si="6"/>
        <v>256.37</v>
      </c>
      <c r="BD6" s="35">
        <f t="shared" si="6"/>
        <v>135.35</v>
      </c>
      <c r="BE6" s="34" t="str">
        <f>IF(BE7="","",IF(BE7="-","【-】","【"&amp;SUBSTITUTE(TEXT(BE7,"#,##0.00"),"-","△")&amp;"】"))</f>
        <v>【140.89】</v>
      </c>
      <c r="BF6" s="34">
        <f>IF(BF7="",NA(),BF7)</f>
        <v>0</v>
      </c>
      <c r="BG6" s="34">
        <f t="shared" ref="BG6:BO6" si="7">IF(BG7="",NA(),BG7)</f>
        <v>0</v>
      </c>
      <c r="BH6" s="34">
        <f t="shared" si="7"/>
        <v>0</v>
      </c>
      <c r="BI6" s="34">
        <f t="shared" si="7"/>
        <v>0</v>
      </c>
      <c r="BJ6" s="34">
        <f t="shared" si="7"/>
        <v>0</v>
      </c>
      <c r="BK6" s="35">
        <f t="shared" si="7"/>
        <v>566.35</v>
      </c>
      <c r="BL6" s="35">
        <f t="shared" si="7"/>
        <v>888.8</v>
      </c>
      <c r="BM6" s="35">
        <f t="shared" si="7"/>
        <v>855.65</v>
      </c>
      <c r="BN6" s="35">
        <f t="shared" si="7"/>
        <v>862.99</v>
      </c>
      <c r="BO6" s="35">
        <f t="shared" si="7"/>
        <v>782.91</v>
      </c>
      <c r="BP6" s="34" t="str">
        <f>IF(BP7="","",IF(BP7="-","【-】","【"&amp;SUBSTITUTE(TEXT(BP7,"#,##0.00"),"-","△")&amp;"】"))</f>
        <v>【780.89】</v>
      </c>
      <c r="BQ6" s="35">
        <f>IF(BQ7="",NA(),BQ7)</f>
        <v>108.48</v>
      </c>
      <c r="BR6" s="35">
        <f t="shared" ref="BR6:BZ6" si="8">IF(BR7="",NA(),BR7)</f>
        <v>95.19</v>
      </c>
      <c r="BS6" s="35">
        <f t="shared" si="8"/>
        <v>79.430000000000007</v>
      </c>
      <c r="BT6" s="35">
        <f t="shared" si="8"/>
        <v>67.900000000000006</v>
      </c>
      <c r="BU6" s="35">
        <f t="shared" si="8"/>
        <v>84.54</v>
      </c>
      <c r="BV6" s="35">
        <f t="shared" si="8"/>
        <v>52.27</v>
      </c>
      <c r="BW6" s="35">
        <f t="shared" si="8"/>
        <v>52.55</v>
      </c>
      <c r="BX6" s="35">
        <f t="shared" si="8"/>
        <v>52.23</v>
      </c>
      <c r="BY6" s="35">
        <f t="shared" si="8"/>
        <v>50.06</v>
      </c>
      <c r="BZ6" s="35">
        <f t="shared" si="8"/>
        <v>49.38</v>
      </c>
      <c r="CA6" s="34" t="str">
        <f>IF(CA7="","",IF(CA7="-","【-】","【"&amp;SUBSTITUTE(TEXT(CA7,"#,##0.00"),"-","△")&amp;"】"))</f>
        <v>【48.58】</v>
      </c>
      <c r="CB6" s="35">
        <f>IF(CB7="",NA(),CB7)</f>
        <v>106.3</v>
      </c>
      <c r="CC6" s="35">
        <f t="shared" ref="CC6:CK6" si="9">IF(CC7="",NA(),CC7)</f>
        <v>123.21</v>
      </c>
      <c r="CD6" s="35">
        <f t="shared" si="9"/>
        <v>150.01</v>
      </c>
      <c r="CE6" s="35">
        <f t="shared" si="9"/>
        <v>177.47</v>
      </c>
      <c r="CF6" s="35">
        <f t="shared" si="9"/>
        <v>150</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76.260000000000005</v>
      </c>
      <c r="CN6" s="35">
        <f t="shared" ref="CN6:CV6" si="10">IF(CN7="",NA(),CN7)</f>
        <v>77.27</v>
      </c>
      <c r="CO6" s="35">
        <f t="shared" si="10"/>
        <v>76.260000000000005</v>
      </c>
      <c r="CP6" s="35">
        <f t="shared" si="10"/>
        <v>74.239999999999995</v>
      </c>
      <c r="CQ6" s="35">
        <f t="shared" si="10"/>
        <v>69.900000000000006</v>
      </c>
      <c r="CR6" s="35">
        <f t="shared" si="10"/>
        <v>132.99</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82.94</v>
      </c>
      <c r="DD6" s="35">
        <f t="shared" si="11"/>
        <v>82.91</v>
      </c>
      <c r="DE6" s="35">
        <f t="shared" si="11"/>
        <v>83.85</v>
      </c>
      <c r="DF6" s="35">
        <f t="shared" si="11"/>
        <v>81.209999999999994</v>
      </c>
      <c r="DG6" s="35">
        <f t="shared" si="11"/>
        <v>83.08</v>
      </c>
      <c r="DH6" s="34" t="str">
        <f>IF(DH7="","",IF(DH7="-","【-】","【"&amp;SUBSTITUTE(TEXT(DH7,"#,##0.00"),"-","△")&amp;"】"))</f>
        <v>【81.12】</v>
      </c>
      <c r="DI6" s="35">
        <f>IF(DI7="",NA(),DI7)</f>
        <v>50.35</v>
      </c>
      <c r="DJ6" s="35">
        <f t="shared" ref="DJ6:DR6" si="12">IF(DJ7="",NA(),DJ7)</f>
        <v>53.7</v>
      </c>
      <c r="DK6" s="35">
        <f t="shared" si="12"/>
        <v>56.97</v>
      </c>
      <c r="DL6" s="35">
        <f t="shared" si="12"/>
        <v>60.4</v>
      </c>
      <c r="DM6" s="35">
        <f t="shared" si="12"/>
        <v>63.68</v>
      </c>
      <c r="DN6" s="35">
        <f t="shared" si="12"/>
        <v>40.67</v>
      </c>
      <c r="DO6" s="35">
        <f t="shared" si="12"/>
        <v>42.61</v>
      </c>
      <c r="DP6" s="35">
        <f t="shared" si="12"/>
        <v>44.22</v>
      </c>
      <c r="DQ6" s="35">
        <f t="shared" si="12"/>
        <v>39.64</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75213</v>
      </c>
      <c r="D7" s="37">
        <v>46</v>
      </c>
      <c r="E7" s="37">
        <v>18</v>
      </c>
      <c r="F7" s="37">
        <v>1</v>
      </c>
      <c r="G7" s="37">
        <v>0</v>
      </c>
      <c r="H7" s="37" t="s">
        <v>96</v>
      </c>
      <c r="I7" s="37" t="s">
        <v>97</v>
      </c>
      <c r="J7" s="37" t="s">
        <v>98</v>
      </c>
      <c r="K7" s="37" t="s">
        <v>99</v>
      </c>
      <c r="L7" s="37" t="s">
        <v>100</v>
      </c>
      <c r="M7" s="37" t="s">
        <v>101</v>
      </c>
      <c r="N7" s="38" t="s">
        <v>102</v>
      </c>
      <c r="O7" s="38">
        <v>3.9</v>
      </c>
      <c r="P7" s="38">
        <v>2.58</v>
      </c>
      <c r="Q7" s="38">
        <v>100</v>
      </c>
      <c r="R7" s="38">
        <v>2970</v>
      </c>
      <c r="S7" s="38">
        <v>16816</v>
      </c>
      <c r="T7" s="38">
        <v>72.760000000000005</v>
      </c>
      <c r="U7" s="38">
        <v>231.12</v>
      </c>
      <c r="V7" s="38">
        <v>433</v>
      </c>
      <c r="W7" s="38">
        <v>59.91</v>
      </c>
      <c r="X7" s="38">
        <v>7.23</v>
      </c>
      <c r="Y7" s="38">
        <v>81.2</v>
      </c>
      <c r="Z7" s="38">
        <v>76.89</v>
      </c>
      <c r="AA7" s="38">
        <v>80.040000000000006</v>
      </c>
      <c r="AB7" s="38">
        <v>73</v>
      </c>
      <c r="AC7" s="38">
        <v>84.4</v>
      </c>
      <c r="AD7" s="38">
        <v>91.08</v>
      </c>
      <c r="AE7" s="38">
        <v>93.87</v>
      </c>
      <c r="AF7" s="38">
        <v>86.84</v>
      </c>
      <c r="AG7" s="38">
        <v>89.75</v>
      </c>
      <c r="AH7" s="38">
        <v>96.14</v>
      </c>
      <c r="AI7" s="38">
        <v>97.34</v>
      </c>
      <c r="AJ7" s="38">
        <v>442.61</v>
      </c>
      <c r="AK7" s="38">
        <v>468.61</v>
      </c>
      <c r="AL7" s="38">
        <v>500.95</v>
      </c>
      <c r="AM7" s="38">
        <v>556.19000000000005</v>
      </c>
      <c r="AN7" s="38">
        <v>590.16999999999996</v>
      </c>
      <c r="AO7" s="38">
        <v>213.24</v>
      </c>
      <c r="AP7" s="38">
        <v>231.75</v>
      </c>
      <c r="AQ7" s="38">
        <v>254.32</v>
      </c>
      <c r="AR7" s="38">
        <v>249.76</v>
      </c>
      <c r="AS7" s="38">
        <v>237</v>
      </c>
      <c r="AT7" s="38">
        <v>214.44</v>
      </c>
      <c r="AU7" s="38">
        <v>376.54</v>
      </c>
      <c r="AV7" s="38">
        <v>346.96</v>
      </c>
      <c r="AW7" s="38">
        <v>290.07</v>
      </c>
      <c r="AX7" s="38">
        <v>209.84</v>
      </c>
      <c r="AY7" s="38">
        <v>150.83000000000001</v>
      </c>
      <c r="AZ7" s="38">
        <v>380.85</v>
      </c>
      <c r="BA7" s="38">
        <v>322.36</v>
      </c>
      <c r="BB7" s="38">
        <v>277.89</v>
      </c>
      <c r="BC7" s="38">
        <v>256.37</v>
      </c>
      <c r="BD7" s="38">
        <v>135.35</v>
      </c>
      <c r="BE7" s="38">
        <v>140.88999999999999</v>
      </c>
      <c r="BF7" s="38">
        <v>0</v>
      </c>
      <c r="BG7" s="38">
        <v>0</v>
      </c>
      <c r="BH7" s="38">
        <v>0</v>
      </c>
      <c r="BI7" s="38">
        <v>0</v>
      </c>
      <c r="BJ7" s="38">
        <v>0</v>
      </c>
      <c r="BK7" s="38">
        <v>566.35</v>
      </c>
      <c r="BL7" s="38">
        <v>888.8</v>
      </c>
      <c r="BM7" s="38">
        <v>855.65</v>
      </c>
      <c r="BN7" s="38">
        <v>862.99</v>
      </c>
      <c r="BO7" s="38">
        <v>782.91</v>
      </c>
      <c r="BP7" s="38">
        <v>780.89</v>
      </c>
      <c r="BQ7" s="38">
        <v>108.48</v>
      </c>
      <c r="BR7" s="38">
        <v>95.19</v>
      </c>
      <c r="BS7" s="38">
        <v>79.430000000000007</v>
      </c>
      <c r="BT7" s="38">
        <v>67.900000000000006</v>
      </c>
      <c r="BU7" s="38">
        <v>84.54</v>
      </c>
      <c r="BV7" s="38">
        <v>52.27</v>
      </c>
      <c r="BW7" s="38">
        <v>52.55</v>
      </c>
      <c r="BX7" s="38">
        <v>52.23</v>
      </c>
      <c r="BY7" s="38">
        <v>50.06</v>
      </c>
      <c r="BZ7" s="38">
        <v>49.38</v>
      </c>
      <c r="CA7" s="38">
        <v>48.58</v>
      </c>
      <c r="CB7" s="38">
        <v>106.3</v>
      </c>
      <c r="CC7" s="38">
        <v>123.21</v>
      </c>
      <c r="CD7" s="38">
        <v>150.01</v>
      </c>
      <c r="CE7" s="38">
        <v>177.47</v>
      </c>
      <c r="CF7" s="38">
        <v>150</v>
      </c>
      <c r="CG7" s="38">
        <v>291.01</v>
      </c>
      <c r="CH7" s="38">
        <v>292.45</v>
      </c>
      <c r="CI7" s="38">
        <v>294.05</v>
      </c>
      <c r="CJ7" s="38">
        <v>309.22000000000003</v>
      </c>
      <c r="CK7" s="38">
        <v>316.97000000000003</v>
      </c>
      <c r="CL7" s="38">
        <v>328.08</v>
      </c>
      <c r="CM7" s="38">
        <v>76.260000000000005</v>
      </c>
      <c r="CN7" s="38">
        <v>77.27</v>
      </c>
      <c r="CO7" s="38">
        <v>76.260000000000005</v>
      </c>
      <c r="CP7" s="38">
        <v>74.239999999999995</v>
      </c>
      <c r="CQ7" s="38">
        <v>69.900000000000006</v>
      </c>
      <c r="CR7" s="38">
        <v>132.99</v>
      </c>
      <c r="CS7" s="38">
        <v>51.71</v>
      </c>
      <c r="CT7" s="38">
        <v>50.56</v>
      </c>
      <c r="CU7" s="38">
        <v>47.35</v>
      </c>
      <c r="CV7" s="38">
        <v>46.36</v>
      </c>
      <c r="CW7" s="38">
        <v>46.74</v>
      </c>
      <c r="CX7" s="38">
        <v>100</v>
      </c>
      <c r="CY7" s="38">
        <v>100</v>
      </c>
      <c r="CZ7" s="38">
        <v>100</v>
      </c>
      <c r="DA7" s="38">
        <v>100</v>
      </c>
      <c r="DB7" s="38">
        <v>100</v>
      </c>
      <c r="DC7" s="38">
        <v>82.94</v>
      </c>
      <c r="DD7" s="38">
        <v>82.91</v>
      </c>
      <c r="DE7" s="38">
        <v>83.85</v>
      </c>
      <c r="DF7" s="38">
        <v>81.209999999999994</v>
      </c>
      <c r="DG7" s="38">
        <v>83.08</v>
      </c>
      <c r="DH7" s="38">
        <v>81.12</v>
      </c>
      <c r="DI7" s="38">
        <v>50.35</v>
      </c>
      <c r="DJ7" s="38">
        <v>53.7</v>
      </c>
      <c r="DK7" s="38">
        <v>56.97</v>
      </c>
      <c r="DL7" s="38">
        <v>60.4</v>
      </c>
      <c r="DM7" s="38">
        <v>63.68</v>
      </c>
      <c r="DN7" s="38">
        <v>40.67</v>
      </c>
      <c r="DO7" s="38">
        <v>42.61</v>
      </c>
      <c r="DP7" s="38">
        <v>44.22</v>
      </c>
      <c r="DQ7" s="38">
        <v>39.64</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梶原和則</cp:lastModifiedBy>
  <dcterms:created xsi:type="dcterms:W3CDTF">2021-12-03T07:40:38Z</dcterms:created>
  <dcterms:modified xsi:type="dcterms:W3CDTF">2022-01-19T05:48:11Z</dcterms:modified>
  <cp:category/>
</cp:coreProperties>
</file>