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10.152.18.4\10_企業局\00_企業局共通\⑧企業局財務\11_経営分析表\下水\【経営比較分析表】2020_075213_46_1718\【経営比較分析表】2020_075213_46_1718\"/>
    </mc:Choice>
  </mc:AlternateContent>
  <workbookProtection workbookAlgorithmName="SHA-512" workbookHashValue="rZKxSJFaihCvbcFh04qbFFKB4fYlK62C6KuEhOQjr7VJrj5aYeV1t7pnU+2sgqUMTnnN8Px40A6vh+ww0gzUsg==" workbookSaltValue="kQPJQgt1vgeR87UYXRvv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<sst xmlns="http://schemas.openxmlformats.org/spreadsheetml/2006/main" count="253" uniqueCount="117">
  <si>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</si>
  <si>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</si>
  <si>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</si>
  <si>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</si>
  <si>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</si>
  <si>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</si>
  <si>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</si>
  <si>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</si>
  <si>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</si>
  <si>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</si>
  <si>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</si>
  <si>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</si>
  <si>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</si>
  <si>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</si>
  <si>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</si>
  <si>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</si>
  <si>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</si>
  <si>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</si>
  <si>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</si>
  <si>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</si>
  <si>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</si>
  <si>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</si>
  <si>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</si>
  <si>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</si>
  <si>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</si>
  <si>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</si>
  <si>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</si>
  <si>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</si>
  <si>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</si>
  <si>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</si>
  <si>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</si>
  <si>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</si>
  <si>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</si>
  <si>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</si>
  <si>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</si>
  <si>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</si>
  <si>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</si>
  <si>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</si>
  <si>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</si>
  <si>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</si>
  <si>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</si>
  <si>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</si>
  <si>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</si>
  <si>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</si>
  <si>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</si>
  <si>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</si>
  <si>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</si>
  <si>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</si>
  <si>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</si>
  <si>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</si>
  <si>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</si>
  <si>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</si>
  <si>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</si>
  <si>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</si>
  <si>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</si>
  <si>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</si>
  <si>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</si>
  <si>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</si>
  <si>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</si>
  <si>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</si>
  <si>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</si>
  <si>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</si>
  <si>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</si>
  <si>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</si>
  <si>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</si>
  <si>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</si>
  <si>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</si>
  <si>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</si>
  <si>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</si>
  <si>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</si>
  <si>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</si>
  <si>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</si>
  <si>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</si>
  <si>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</si>
  <si>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</si>
  <si>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</si>
  <si>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</si>
  <si>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</si>
  <si>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</si>
  <si>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</si>
  <si>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</si>
  <si>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</si>
  <si>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</si>
  <si>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</si>
  <si>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</si>
  <si>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</si>
  <si>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</si>
  <si>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</si>
  <si>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</si>
  <si>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</si>
  <si>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</si>
  <si>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</si>
  <si>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</si>
  <si>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</si>
  <si>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</si>
  <si>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</si>
  <si>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</si>
  <si>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</si>
  <si>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</si>
  <si>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</si>
  <si>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</si>
  <si>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</si>
  <si>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</si>
  <si>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</si>
  <si>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</si>
  <si>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</si>
  <si>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</si>
  <si>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</si>
  <si>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</si>
  <si>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</si>
  <si>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</si>
  <si>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</si>
  <si>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</si>
  <si>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</si>
  <si>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①経常収支については、ほぼ100％回収できているので、良好であるものの、ここ数年、右肩下がりである。料金改定を視野に、状況を注視する。
②累積欠損金については、ここ数年生じている。今後、料金改定を視野に状況を注視する。
③流動比率も100％以上となっているので、支払い能力は問題ない。
⑥汚水処理原価については全国平均と比べて低いことから良好である。
⑦施設の利用率は、汚水処理量からの算出のため70％台であるが、設置した浄化槽はほぼ100％稼働している。
⑧水洗化率については統計上100％であるが、事業対象区域にはみなし浄化槽が多数あるので、今後もさらなる浄化槽設置が必要である。</t>
    <rPh sb="1" eb="3">
      <t>ケイジョウ</t>
    </rPh>
    <rPh sb="3" eb="5">
      <t>シュウシ</t>
    </rPh>
    <rPh sb="17" eb="19">
      <t>カイシュウ</t>
    </rPh>
    <rPh sb="27" eb="29">
      <t>リョウコウ</t>
    </rPh>
    <rPh sb="38" eb="40">
      <t>スウネン</t>
    </rPh>
    <rPh sb="41" eb="43">
      <t>ミギカタ</t>
    </rPh>
    <rPh sb="43" eb="44">
      <t>サ</t>
    </rPh>
    <rPh sb="50" eb="52">
      <t>リョウキン</t>
    </rPh>
    <rPh sb="52" eb="54">
      <t>カイテイ</t>
    </rPh>
    <rPh sb="55" eb="57">
      <t>シヤ</t>
    </rPh>
    <rPh sb="59" eb="61">
      <t>ジョウキョウ</t>
    </rPh>
    <rPh sb="62" eb="64">
      <t>チュウシ</t>
    </rPh>
    <rPh sb="69" eb="71">
      <t>ルイセキ</t>
    </rPh>
    <rPh sb="71" eb="74">
      <t>ケッソンキン</t>
    </rPh>
    <rPh sb="82" eb="84">
      <t>スウネン</t>
    </rPh>
    <rPh sb="84" eb="85">
      <t>ショウ</t>
    </rPh>
    <rPh sb="90" eb="92">
      <t>コンゴ</t>
    </rPh>
    <rPh sb="93" eb="95">
      <t>リョウキン</t>
    </rPh>
    <rPh sb="95" eb="97">
      <t>カイテイ</t>
    </rPh>
    <rPh sb="98" eb="100">
      <t>シヤ</t>
    </rPh>
    <rPh sb="101" eb="103">
      <t>ジョウキョウ</t>
    </rPh>
    <rPh sb="104" eb="106">
      <t>チュウシ</t>
    </rPh>
    <rPh sb="111" eb="113">
      <t>リュウドウ</t>
    </rPh>
    <rPh sb="113" eb="115">
      <t>ヒリツ</t>
    </rPh>
    <rPh sb="120" eb="122">
      <t>イジョウ</t>
    </rPh>
    <rPh sb="131" eb="133">
      <t>シハラ</t>
    </rPh>
    <rPh sb="134" eb="136">
      <t>ノウリョク</t>
    </rPh>
    <rPh sb="137" eb="139">
      <t>モンダイ</t>
    </rPh>
    <rPh sb="144" eb="146">
      <t>オスイ</t>
    </rPh>
    <rPh sb="146" eb="148">
      <t>ショリ</t>
    </rPh>
    <rPh sb="148" eb="150">
      <t>ゲンカ</t>
    </rPh>
    <rPh sb="155" eb="157">
      <t>ゼンコク</t>
    </rPh>
    <rPh sb="157" eb="159">
      <t>ヘイキン</t>
    </rPh>
    <rPh sb="160" eb="161">
      <t>クラ</t>
    </rPh>
    <rPh sb="163" eb="164">
      <t>ヒク</t>
    </rPh>
    <rPh sb="169" eb="171">
      <t>リョウコウ</t>
    </rPh>
    <rPh sb="177" eb="179">
      <t>シセツ</t>
    </rPh>
    <rPh sb="180" eb="183">
      <t>リヨウリツ</t>
    </rPh>
    <rPh sb="185" eb="187">
      <t>オスイ</t>
    </rPh>
    <rPh sb="187" eb="189">
      <t>ショリ</t>
    </rPh>
    <rPh sb="189" eb="190">
      <t>リョウ</t>
    </rPh>
    <rPh sb="193" eb="195">
      <t>サンシュツ</t>
    </rPh>
    <rPh sb="201" eb="202">
      <t>ダイ</t>
    </rPh>
    <rPh sb="207" eb="209">
      <t>セッチ</t>
    </rPh>
    <rPh sb="211" eb="214">
      <t>ジョウカソウ</t>
    </rPh>
    <rPh sb="221" eb="223">
      <t>カドウ</t>
    </rPh>
    <rPh sb="230" eb="233">
      <t>スイセンカ</t>
    </rPh>
    <rPh sb="233" eb="234">
      <t>リツ</t>
    </rPh>
    <rPh sb="239" eb="241">
      <t>トウケイ</t>
    </rPh>
    <rPh sb="241" eb="242">
      <t>ジョウ</t>
    </rPh>
    <rPh sb="251" eb="253">
      <t>ジギョウ</t>
    </rPh>
    <rPh sb="253" eb="255">
      <t>タイショウ</t>
    </rPh>
    <rPh sb="255" eb="257">
      <t>クイキ</t>
    </rPh>
    <rPh sb="262" eb="265">
      <t>ジョウカソウ</t>
    </rPh>
    <rPh sb="266" eb="268">
      <t>タスウ</t>
    </rPh>
    <rPh sb="273" eb="275">
      <t>コンゴ</t>
    </rPh>
    <rPh sb="280" eb="283">
      <t>ジョウカソウ</t>
    </rPh>
    <rPh sb="283" eb="285">
      <t>セッチ</t>
    </rPh>
    <rPh sb="286" eb="288">
      <t>ヒツヨウ</t>
    </rPh>
    <phoneticPr fontId="4"/>
  </si>
  <si>
    <t>浄化槽の法定耐用年数は２８年であるが、必要修繕箇所はブロワーに集中され、安価で修繕可能なことから減価償却費が進んでも機能に問題ない。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</si>
  <si>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個別排水処理である当該事業は、経営状況も安定て良好である。</t>
    <rPh sb="0" eb="1">
      <t>トウ</t>
    </rPh>
    <rPh sb="1" eb="2">
      <t>マチ</t>
    </rPh>
    <rPh sb="4" eb="7">
      <t>ジョウカソウ</t>
    </rPh>
    <rPh sb="9" eb="11">
      <t>コベツ</t>
    </rPh>
    <rPh sb="11" eb="13">
      <t>ハイスイ</t>
    </rPh>
    <rPh sb="13" eb="15">
      <t>ショリ</t>
    </rPh>
    <rPh sb="16" eb="19">
      <t>ゲスイドウ</t>
    </rPh>
    <rPh sb="19" eb="21">
      <t>ジギョウ</t>
    </rPh>
    <rPh sb="22" eb="24">
      <t>セイビ</t>
    </rPh>
    <rPh sb="25" eb="26">
      <t>イチ</t>
    </rPh>
    <rPh sb="26" eb="29">
      <t>センタクシ</t>
    </rPh>
    <rPh sb="32" eb="33">
      <t>ミト</t>
    </rPh>
    <rPh sb="42" eb="44">
      <t>チク</t>
    </rPh>
    <rPh sb="45" eb="47">
      <t>トクセイ</t>
    </rPh>
    <rPh sb="48" eb="49">
      <t>ア</t>
    </rPh>
    <rPh sb="51" eb="53">
      <t>シュウゴウ</t>
    </rPh>
    <rPh sb="53" eb="55">
      <t>ショリ</t>
    </rPh>
    <rPh sb="56" eb="58">
      <t>コベツ</t>
    </rPh>
    <rPh sb="58" eb="60">
      <t>ハイスイ</t>
    </rPh>
    <rPh sb="60" eb="62">
      <t>ショリ</t>
    </rPh>
    <rPh sb="63" eb="64">
      <t>ク</t>
    </rPh>
    <rPh sb="65" eb="66">
      <t>ア</t>
    </rPh>
    <rPh sb="69" eb="72">
      <t>ゲスイドウ</t>
    </rPh>
    <rPh sb="72" eb="74">
      <t>ジギョウ</t>
    </rPh>
    <rPh sb="75" eb="76">
      <t>オコナ</t>
    </rPh>
    <rPh sb="82" eb="84">
      <t>コベツ</t>
    </rPh>
    <rPh sb="84" eb="86">
      <t>ハイスイ</t>
    </rPh>
    <rPh sb="86" eb="88">
      <t>ショリ</t>
    </rPh>
    <rPh sb="91" eb="93">
      <t>トウガイ</t>
    </rPh>
    <rPh sb="93" eb="95">
      <t>ジギョウ</t>
    </rPh>
    <rPh sb="97" eb="99">
      <t>ケイエイ</t>
    </rPh>
    <rPh sb="99" eb="101">
      <t>ジョウキョウ</t>
    </rPh>
    <rPh sb="102" eb="104">
      <t>アンテイ</t>
    </rPh>
    <rPh sb="105" eb="107">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</si>
</sst>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13-4588-A1B8-BE4F4A6CBE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13-4588-A1B8-BE4F4A6CBE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76.08</c:v>
                </c:pt>
                <c:pt idx="1">
                  <c:v>79.84</c:v>
                </c:pt>
                <c:pt idx="2">
                  <c:v>75.83</c:v>
                </c:pt>
                <c:pt idx="3">
                  <c:v>73.790000000000006</c:v>
                </c:pt>
                <c:pt idx="4">
                  <c:v>69.930000000000007</c:v>
                </c:pt>
              </c:numCache>
            </c:numRef>
          </c:val>
          <c:extLst>
            <c:ext xmlns:c16="http://schemas.microsoft.com/office/drawing/2014/chart" uri="{C3380CC4-5D6E-409C-BE32-E72D297353CC}">
              <c16:uniqueId val="{00000000-B230-47D2-9274-A24A52B176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B230-47D2-9274-A24A52B176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93-467B-8504-01CDB40113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E793-467B-8504-01CDB40113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94.16</c:v>
                </c:pt>
                <c:pt idx="1">
                  <c:v>91.26</c:v>
                </c:pt>
                <c:pt idx="2">
                  <c:v>93.18</c:v>
                </c:pt>
                <c:pt idx="3">
                  <c:v>90.22</c:v>
                </c:pt>
                <c:pt idx="4">
                  <c:v>89.78</c:v>
                </c:pt>
              </c:numCache>
            </c:numRef>
          </c:val>
          <c:extLst>
            <c:ext xmlns:c16="http://schemas.microsoft.com/office/drawing/2014/chart" uri="{C3380CC4-5D6E-409C-BE32-E72D297353CC}">
              <c16:uniqueId val="{00000000-62E4-4A67-B692-9031878661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88.66</c:v>
                </c:pt>
                <c:pt idx="3">
                  <c:v>96.05</c:v>
                </c:pt>
                <c:pt idx="4">
                  <c:v>99.03</c:v>
                </c:pt>
              </c:numCache>
            </c:numRef>
          </c:val>
          <c:smooth val="0"/>
          <c:extLst>
            <c:ext xmlns:c16="http://schemas.microsoft.com/office/drawing/2014/chart" uri="{C3380CC4-5D6E-409C-BE32-E72D297353CC}">
              <c16:uniqueId val="{00000001-62E4-4A67-B692-9031878661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18.61</c:v>
                </c:pt>
                <c:pt idx="1">
                  <c:v>20.190000000000001</c:v>
                </c:pt>
                <c:pt idx="2">
                  <c:v>21.91</c:v>
                </c:pt>
                <c:pt idx="3">
                  <c:v>23.13</c:v>
                </c:pt>
                <c:pt idx="4">
                  <c:v>23.99</c:v>
                </c:pt>
              </c:numCache>
            </c:numRef>
          </c:val>
          <c:extLst>
            <c:ext xmlns:c16="http://schemas.microsoft.com/office/drawing/2014/chart" uri="{C3380CC4-5D6E-409C-BE32-E72D297353CC}">
              <c16:uniqueId val="{00000000-34B5-4763-8C30-8BAF2612B4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21.11</c:v>
                </c:pt>
                <c:pt idx="3">
                  <c:v>23.76</c:v>
                </c:pt>
                <c:pt idx="4">
                  <c:v>15.74</c:v>
                </c:pt>
              </c:numCache>
            </c:numRef>
          </c:val>
          <c:smooth val="0"/>
          <c:extLst>
            <c:ext xmlns:c16="http://schemas.microsoft.com/office/drawing/2014/chart" uri="{C3380CC4-5D6E-409C-BE32-E72D297353CC}">
              <c16:uniqueId val="{00000001-34B5-4763-8C30-8BAF2612B4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9-4394-ABE7-CAA24F3A62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29-4394-ABE7-CAA24F3A62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0.65</c:v>
                </c:pt>
                <c:pt idx="1">
                  <c:v>13.27</c:v>
                </c:pt>
                <c:pt idx="2">
                  <c:v>22.58</c:v>
                </c:pt>
                <c:pt idx="3">
                  <c:v>36.270000000000003</c:v>
                </c:pt>
                <c:pt idx="4">
                  <c:v>48.97</c:v>
                </c:pt>
              </c:numCache>
            </c:numRef>
          </c:val>
          <c:extLst>
            <c:ext xmlns:c16="http://schemas.microsoft.com/office/drawing/2014/chart" uri="{C3380CC4-5D6E-409C-BE32-E72D297353CC}">
              <c16:uniqueId val="{00000000-55AD-4AA7-8898-FD099AB43E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132.37</c:v>
                </c:pt>
                <c:pt idx="3">
                  <c:v>123.82</c:v>
                </c:pt>
                <c:pt idx="4">
                  <c:v>74.239999999999995</c:v>
                </c:pt>
              </c:numCache>
            </c:numRef>
          </c:val>
          <c:smooth val="0"/>
          <c:extLst>
            <c:ext xmlns:c16="http://schemas.microsoft.com/office/drawing/2014/chart" uri="{C3380CC4-5D6E-409C-BE32-E72D297353CC}">
              <c16:uniqueId val="{00000001-55AD-4AA7-8898-FD099AB43E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623.9</c:v>
                </c:pt>
                <c:pt idx="1">
                  <c:v>526.26</c:v>
                </c:pt>
                <c:pt idx="2">
                  <c:v>518.5</c:v>
                </c:pt>
                <c:pt idx="3">
                  <c:v>393.65</c:v>
                </c:pt>
                <c:pt idx="4">
                  <c:v>462.14</c:v>
                </c:pt>
              </c:numCache>
            </c:numRef>
          </c:val>
          <c:extLst>
            <c:ext xmlns:c16="http://schemas.microsoft.com/office/drawing/2014/chart" uri="{C3380CC4-5D6E-409C-BE32-E72D297353CC}">
              <c16:uniqueId val="{00000000-BA62-4E81-8C57-F164BB6832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104.38</c:v>
                </c:pt>
                <c:pt idx="3">
                  <c:v>89.72</c:v>
                </c:pt>
                <c:pt idx="4">
                  <c:v>100.47</c:v>
                </c:pt>
              </c:numCache>
            </c:numRef>
          </c:val>
          <c:smooth val="0"/>
          <c:extLst>
            <c:ext xmlns:c16="http://schemas.microsoft.com/office/drawing/2014/chart" uri="{C3380CC4-5D6E-409C-BE32-E72D297353CC}">
              <c16:uniqueId val="{00000001-BA62-4E81-8C57-F164BB6832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52.69</c:v>
                </c:pt>
                <c:pt idx="4">
                  <c:v>0</c:v>
                </c:pt>
              </c:numCache>
            </c:numRef>
          </c:val>
          <c:extLst>
            <c:ext xmlns:c16="http://schemas.microsoft.com/office/drawing/2014/chart" uri="{C3380CC4-5D6E-409C-BE32-E72D297353CC}">
              <c16:uniqueId val="{00000000-7F43-4F2E-891B-1EF0ACF74D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7F43-4F2E-891B-1EF0ACF74D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107.43</c:v>
                </c:pt>
                <c:pt idx="1">
                  <c:v>102.78</c:v>
                </c:pt>
                <c:pt idx="2">
                  <c:v>89.03</c:v>
                </c:pt>
                <c:pt idx="3">
                  <c:v>82.99</c:v>
                </c:pt>
                <c:pt idx="4">
                  <c:v>84.99</c:v>
                </c:pt>
              </c:numCache>
            </c:numRef>
          </c:val>
          <c:extLst>
            <c:ext xmlns:c16="http://schemas.microsoft.com/office/drawing/2014/chart" uri="{C3380CC4-5D6E-409C-BE32-E72D297353CC}">
              <c16:uniqueId val="{00000000-9B76-4340-981F-8009E828DD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9B76-4340-981F-8009E828DD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107.32</c:v>
                </c:pt>
                <c:pt idx="1">
                  <c:v>114.13</c:v>
                </c:pt>
                <c:pt idx="2">
                  <c:v>133.87</c:v>
                </c:pt>
                <c:pt idx="3">
                  <c:v>145.22999999999999</c:v>
                </c:pt>
                <c:pt idx="4">
                  <c:v>149.25</c:v>
                </c:pt>
              </c:numCache>
            </c:numRef>
          </c:val>
          <c:extLst>
            <c:ext xmlns:c16="http://schemas.microsoft.com/office/drawing/2014/chart" uri="{C3380CC4-5D6E-409C-BE32-E72D297353CC}">
              <c16:uniqueId val="{00000000-C2EA-428E-89FB-BEA73BF9EC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C2EA-428E-89FB-BEA73BF9EC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16816</v>
      </c>
      <c r="AM8" s="69"/>
      <c r="AN8" s="69"/>
      <c r="AO8" s="69"/>
      <c r="AP8" s="69"/>
      <c r="AQ8" s="69"/>
      <c r="AR8" s="69"/>
      <c r="AS8" s="69"/>
      <c r="AT8" s="68">
        <f>データ!T6</f>
        <v>72.760000000000005</v>
      </c>
      <c r="AU8" s="68"/>
      <c r="AV8" s="68"/>
      <c r="AW8" s="68"/>
      <c r="AX8" s="68"/>
      <c r="AY8" s="68"/>
      <c r="AZ8" s="68"/>
      <c r="BA8" s="68"/>
      <c r="BB8" s="68">
        <f>データ!U6</f>
        <v>231.12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56.42</v>
      </c>
      <c r="J10" s="68"/>
      <c r="K10" s="68"/>
      <c r="L10" s="68"/>
      <c r="M10" s="68"/>
      <c r="N10" s="68"/>
      <c r="O10" s="68"/>
      <c r="P10" s="68">
        <f>データ!P6</f>
        <v>11.39</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1909</v>
      </c>
      <c r="AM10" s="69"/>
      <c r="AN10" s="69"/>
      <c r="AO10" s="69"/>
      <c r="AP10" s="69"/>
      <c r="AQ10" s="69"/>
      <c r="AR10" s="69"/>
      <c r="AS10" s="69"/>
      <c r="AT10" s="68">
        <f>データ!W6</f>
        <v>59.91</v>
      </c>
      <c r="AU10" s="68"/>
      <c r="AV10" s="68"/>
      <c r="AW10" s="68"/>
      <c r="AX10" s="68"/>
      <c r="AY10" s="68"/>
      <c r="AZ10" s="68"/>
      <c r="BA10" s="68"/>
      <c r="BB10" s="68">
        <f>データ!X6</f>
        <v>31.86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VXx5eghynTRz/3wtMsRyUddOuzii/qnyDiVPad/pXztMYuTnKPEovxvyPAgqOtzuRiY5oDgn9eo9U8WXgUzVQQ==" saltValue="PMdJZAsE2FwqeWfaCKSI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75213</v>
      </c>
      <c r="D6" s="33">
        <f t="shared" si="3"/>
        <v>46</v>
      </c>
      <c r="E6" s="33">
        <f t="shared" si="3"/>
        <v>18</v>
      </c>
      <c r="F6" s="33">
        <f t="shared" si="3"/>
        <v>0</v>
      </c>
      <c r="G6" s="33">
        <f t="shared" si="3"/>
        <v>0</v>
      </c>
      <c r="H6" s="33" t="str">
        <f t="shared" si="3"/>
        <v>福島県　三春町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56.42</v>
      </c>
      <c r="P6" s="34">
        <f t="shared" si="3"/>
        <v>11.39</v>
      </c>
      <c r="Q6" s="34">
        <f t="shared" si="3"/>
        <v>100</v>
      </c>
      <c r="R6" s="34">
        <f t="shared" si="3"/>
        <v>2970</v>
      </c>
      <c r="S6" s="34">
        <f t="shared" si="3"/>
        <v>16816</v>
      </c>
      <c r="T6" s="34">
        <f t="shared" si="3"/>
        <v>72.760000000000005</v>
      </c>
      <c r="U6" s="34">
        <f t="shared" si="3"/>
        <v>231.12</v>
      </c>
      <c r="V6" s="34">
        <f t="shared" si="3"/>
        <v>1909</v>
      </c>
      <c r="W6" s="34">
        <f t="shared" si="3"/>
        <v>59.91</v>
      </c>
      <c r="X6" s="34">
        <f t="shared" si="3"/>
        <v>31.86</v>
      </c>
      <c r="Y6" s="35">
        <f>IF(Y7="",NA(),Y7)</f>
        <v>94.16</v>
      </c>
      <c r="Z6" s="35">
        <f t="shared" ref="Z6:AH6" si="4">IF(Z7="",NA(),Z7)</f>
        <v>91.26</v>
      </c>
      <c r="AA6" s="35">
        <f t="shared" si="4"/>
        <v>93.18</v>
      </c>
      <c r="AB6" s="35">
        <f t="shared" si="4"/>
        <v>90.22</v>
      </c>
      <c r="AC6" s="35">
        <f t="shared" si="4"/>
        <v>89.78</v>
      </c>
      <c r="AD6" s="35">
        <f t="shared" si="4"/>
        <v>85.72</v>
      </c>
      <c r="AE6" s="35">
        <f t="shared" si="4"/>
        <v>93.44</v>
      </c>
      <c r="AF6" s="35">
        <f t="shared" si="4"/>
        <v>88.66</v>
      </c>
      <c r="AG6" s="35">
        <f t="shared" si="4"/>
        <v>96.05</v>
      </c>
      <c r="AH6" s="35">
        <f t="shared" si="4"/>
        <v>99.03</v>
      </c>
      <c r="AI6" s="34" t="str">
        <f>IF(AI7="","",IF(AI7="-","【-】","【"&amp;SUBSTITUTE(TEXT(AI7,"#,##0.00"),"-","△")&amp;"】"))</f>
        <v>【98.17】</v>
      </c>
      <c r="AJ6" s="35">
        <f>IF(AJ7="",NA(),AJ7)</f>
        <v>0.65</v>
      </c>
      <c r="AK6" s="35">
        <f t="shared" ref="AK6:AS6" si="5">IF(AK7="",NA(),AK7)</f>
        <v>13.27</v>
      </c>
      <c r="AL6" s="35">
        <f t="shared" si="5"/>
        <v>22.58</v>
      </c>
      <c r="AM6" s="35">
        <f t="shared" si="5"/>
        <v>36.270000000000003</v>
      </c>
      <c r="AN6" s="35">
        <f t="shared" si="5"/>
        <v>48.97</v>
      </c>
      <c r="AO6" s="35">
        <f t="shared" si="5"/>
        <v>129.72999999999999</v>
      </c>
      <c r="AP6" s="35">
        <f t="shared" si="5"/>
        <v>123.58</v>
      </c>
      <c r="AQ6" s="35">
        <f t="shared" si="5"/>
        <v>132.37</v>
      </c>
      <c r="AR6" s="35">
        <f t="shared" si="5"/>
        <v>123.82</v>
      </c>
      <c r="AS6" s="35">
        <f t="shared" si="5"/>
        <v>74.239999999999995</v>
      </c>
      <c r="AT6" s="34" t="str">
        <f>IF(AT7="","",IF(AT7="-","【-】","【"&amp;SUBSTITUTE(TEXT(AT7,"#,##0.00"),"-","△")&amp;"】"))</f>
        <v>【92.20】</v>
      </c>
      <c r="AU6" s="35">
        <f>IF(AU7="",NA(),AU7)</f>
        <v>623.9</v>
      </c>
      <c r="AV6" s="35">
        <f t="shared" ref="AV6:BD6" si="6">IF(AV7="",NA(),AV7)</f>
        <v>526.26</v>
      </c>
      <c r="AW6" s="35">
        <f t="shared" si="6"/>
        <v>518.5</v>
      </c>
      <c r="AX6" s="35">
        <f t="shared" si="6"/>
        <v>393.65</v>
      </c>
      <c r="AY6" s="35">
        <f t="shared" si="6"/>
        <v>462.14</v>
      </c>
      <c r="AZ6" s="35">
        <f t="shared" si="6"/>
        <v>180.07</v>
      </c>
      <c r="BA6" s="35">
        <f t="shared" si="6"/>
        <v>172.39</v>
      </c>
      <c r="BB6" s="35">
        <f t="shared" si="6"/>
        <v>104.38</v>
      </c>
      <c r="BC6" s="35">
        <f t="shared" si="6"/>
        <v>89.72</v>
      </c>
      <c r="BD6" s="35">
        <f t="shared" si="6"/>
        <v>100.47</v>
      </c>
      <c r="BE6" s="34" t="str">
        <f>IF(BE7="","",IF(BE7="-","【-】","【"&amp;SUBSTITUTE(TEXT(BE7,"#,##0.00"),"-","△")&amp;"】"))</f>
        <v>【106.38】</v>
      </c>
      <c r="BF6" s="34">
        <f>IF(BF7="",NA(),BF7)</f>
        <v>0</v>
      </c>
      <c r="BG6" s="34">
        <f t="shared" ref="BG6:BO6" si="7">IF(BG7="",NA(),BG7)</f>
        <v>0</v>
      </c>
      <c r="BH6" s="34">
        <f t="shared" si="7"/>
        <v>0</v>
      </c>
      <c r="BI6" s="35">
        <f t="shared" si="7"/>
        <v>52.69</v>
      </c>
      <c r="BJ6" s="34">
        <f t="shared" si="7"/>
        <v>0</v>
      </c>
      <c r="BK6" s="35">
        <f t="shared" si="7"/>
        <v>413.5</v>
      </c>
      <c r="BL6" s="35">
        <f t="shared" si="7"/>
        <v>407.42</v>
      </c>
      <c r="BM6" s="35">
        <f t="shared" si="7"/>
        <v>296.89</v>
      </c>
      <c r="BN6" s="35">
        <f t="shared" si="7"/>
        <v>270.57</v>
      </c>
      <c r="BO6" s="35">
        <f t="shared" si="7"/>
        <v>294.27</v>
      </c>
      <c r="BP6" s="34" t="str">
        <f>IF(BP7="","",IF(BP7="-","【-】","【"&amp;SUBSTITUTE(TEXT(BP7,"#,##0.00"),"-","△")&amp;"】"))</f>
        <v>【314.13】</v>
      </c>
      <c r="BQ6" s="35">
        <f>IF(BQ7="",NA(),BQ7)</f>
        <v>107.43</v>
      </c>
      <c r="BR6" s="35">
        <f t="shared" ref="BR6:BZ6" si="8">IF(BR7="",NA(),BR7)</f>
        <v>102.78</v>
      </c>
      <c r="BS6" s="35">
        <f t="shared" si="8"/>
        <v>89.03</v>
      </c>
      <c r="BT6" s="35">
        <f t="shared" si="8"/>
        <v>82.99</v>
      </c>
      <c r="BU6" s="35">
        <f t="shared" si="8"/>
        <v>84.99</v>
      </c>
      <c r="BV6" s="35">
        <f t="shared" si="8"/>
        <v>55.84</v>
      </c>
      <c r="BW6" s="35">
        <f t="shared" si="8"/>
        <v>57.08</v>
      </c>
      <c r="BX6" s="35">
        <f t="shared" si="8"/>
        <v>63.06</v>
      </c>
      <c r="BY6" s="35">
        <f t="shared" si="8"/>
        <v>62.5</v>
      </c>
      <c r="BZ6" s="35">
        <f t="shared" si="8"/>
        <v>60.59</v>
      </c>
      <c r="CA6" s="34" t="str">
        <f>IF(CA7="","",IF(CA7="-","【-】","【"&amp;SUBSTITUTE(TEXT(CA7,"#,##0.00"),"-","△")&amp;"】"))</f>
        <v>【58.42】</v>
      </c>
      <c r="CB6" s="35">
        <f>IF(CB7="",NA(),CB7)</f>
        <v>107.32</v>
      </c>
      <c r="CC6" s="35">
        <f t="shared" ref="CC6:CK6" si="9">IF(CC7="",NA(),CC7)</f>
        <v>114.13</v>
      </c>
      <c r="CD6" s="35">
        <f t="shared" si="9"/>
        <v>133.87</v>
      </c>
      <c r="CE6" s="35">
        <f t="shared" si="9"/>
        <v>145.22999999999999</v>
      </c>
      <c r="CF6" s="35">
        <f t="shared" si="9"/>
        <v>149.25</v>
      </c>
      <c r="CG6" s="35">
        <f t="shared" si="9"/>
        <v>287.57</v>
      </c>
      <c r="CH6" s="35">
        <f t="shared" si="9"/>
        <v>286.86</v>
      </c>
      <c r="CI6" s="35">
        <f t="shared" si="9"/>
        <v>264.77</v>
      </c>
      <c r="CJ6" s="35">
        <f t="shared" si="9"/>
        <v>269.33</v>
      </c>
      <c r="CK6" s="35">
        <f t="shared" si="9"/>
        <v>280.23</v>
      </c>
      <c r="CL6" s="34" t="str">
        <f>IF(CL7="","",IF(CL7="-","【-】","【"&amp;SUBSTITUTE(TEXT(CL7,"#,##0.00"),"-","△")&amp;"】"))</f>
        <v>【282.28】</v>
      </c>
      <c r="CM6" s="35">
        <f>IF(CM7="",NA(),CM7)</f>
        <v>76.08</v>
      </c>
      <c r="CN6" s="35">
        <f t="shared" ref="CN6:CV6" si="10">IF(CN7="",NA(),CN7)</f>
        <v>79.84</v>
      </c>
      <c r="CO6" s="35">
        <f t="shared" si="10"/>
        <v>75.83</v>
      </c>
      <c r="CP6" s="35">
        <f t="shared" si="10"/>
        <v>73.790000000000006</v>
      </c>
      <c r="CQ6" s="35">
        <f t="shared" si="10"/>
        <v>69.930000000000007</v>
      </c>
      <c r="CR6" s="35">
        <f t="shared" si="10"/>
        <v>61.55</v>
      </c>
      <c r="CS6" s="35">
        <f t="shared" si="10"/>
        <v>57.22</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89.66</v>
      </c>
      <c r="DF6" s="35">
        <f t="shared" si="11"/>
        <v>90.63</v>
      </c>
      <c r="DG6" s="35">
        <f t="shared" si="11"/>
        <v>87.8</v>
      </c>
      <c r="DH6" s="34" t="str">
        <f>IF(DH7="","",IF(DH7="-","【-】","【"&amp;SUBSTITUTE(TEXT(DH7,"#,##0.00"),"-","△")&amp;"】"))</f>
        <v>【77.67】</v>
      </c>
      <c r="DI6" s="35">
        <f>IF(DI7="",NA(),DI7)</f>
        <v>18.61</v>
      </c>
      <c r="DJ6" s="35">
        <f t="shared" ref="DJ6:DR6" si="12">IF(DJ7="",NA(),DJ7)</f>
        <v>20.190000000000001</v>
      </c>
      <c r="DK6" s="35">
        <f t="shared" si="12"/>
        <v>21.91</v>
      </c>
      <c r="DL6" s="35">
        <f t="shared" si="12"/>
        <v>23.13</v>
      </c>
      <c r="DM6" s="35">
        <f t="shared" si="12"/>
        <v>23.99</v>
      </c>
      <c r="DN6" s="35">
        <f t="shared" si="12"/>
        <v>16.16</v>
      </c>
      <c r="DO6" s="35">
        <f t="shared" si="12"/>
        <v>16.420000000000002</v>
      </c>
      <c r="DP6" s="35">
        <f t="shared" si="12"/>
        <v>21.11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75213</v>
      </c>
      <c r="D7" s="37">
        <v>46</v>
      </c>
      <c r="E7" s="37">
        <v>18</v>
      </c>
      <c r="F7" s="37">
        <v>0</v>
      </c>
      <c r="G7" s="37">
        <v>0</v>
      </c>
      <c r="H7" s="37" t="s">
        <v>96</v>
      </c>
      <c r="I7" s="37" t="s">
        <v>97</v>
      </c>
      <c r="J7" s="37" t="s">
        <v>98</v>
      </c>
      <c r="K7" s="37" t="s">
        <v>99</v>
      </c>
      <c r="L7" s="37" t="s">
        <v>100</v>
      </c>
      <c r="M7" s="37" t="s">
        <v>101</v>
      </c>
      <c r="N7" s="38" t="s">
        <v>102</v>
      </c>
      <c r="O7" s="38">
        <v>56.42</v>
      </c>
      <c r="P7" s="38">
        <v>11.39</v>
      </c>
      <c r="Q7" s="38">
        <v>100</v>
      </c>
      <c r="R7" s="38">
        <v>2970</v>
      </c>
      <c r="S7" s="38">
        <v>16816</v>
      </c>
      <c r="T7" s="38">
        <v>72.760000000000005</v>
      </c>
      <c r="U7" s="38">
        <v>231.12</v>
      </c>
      <c r="V7" s="38">
        <v>1909</v>
      </c>
      <c r="W7" s="38">
        <v>59.91</v>
      </c>
      <c r="X7" s="38">
        <v>31.86</v>
      </c>
      <c r="Y7" s="38">
        <v>94.16</v>
      </c>
      <c r="Z7" s="38">
        <v>91.26</v>
      </c>
      <c r="AA7" s="38">
        <v>93.18</v>
      </c>
      <c r="AB7" s="38">
        <v>90.22</v>
      </c>
      <c r="AC7" s="38">
        <v>89.78</v>
      </c>
      <c r="AD7" s="38">
        <v>85.72</v>
      </c>
      <c r="AE7" s="38">
        <v>93.44</v>
      </c>
      <c r="AF7" s="38">
        <v>88.66</v>
      </c>
      <c r="AG7" s="38">
        <v>96.05</v>
      </c>
      <c r="AH7" s="38">
        <v>99.03</v>
      </c>
      <c r="AI7" s="38">
        <v>98.17</v>
      </c>
      <c r="AJ7" s="38">
        <v>0.65</v>
      </c>
      <c r="AK7" s="38">
        <v>13.27</v>
      </c>
      <c r="AL7" s="38">
        <v>22.58</v>
      </c>
      <c r="AM7" s="38">
        <v>36.270000000000003</v>
      </c>
      <c r="AN7" s="38">
        <v>48.97</v>
      </c>
      <c r="AO7" s="38">
        <v>129.72999999999999</v>
      </c>
      <c r="AP7" s="38">
        <v>123.58</v>
      </c>
      <c r="AQ7" s="38">
        <v>132.37</v>
      </c>
      <c r="AR7" s="38">
        <v>123.82</v>
      </c>
      <c r="AS7" s="38">
        <v>74.239999999999995</v>
      </c>
      <c r="AT7" s="38">
        <v>92.2</v>
      </c>
      <c r="AU7" s="38">
        <v>623.9</v>
      </c>
      <c r="AV7" s="38">
        <v>526.26</v>
      </c>
      <c r="AW7" s="38">
        <v>518.5</v>
      </c>
      <c r="AX7" s="38">
        <v>393.65</v>
      </c>
      <c r="AY7" s="38">
        <v>462.14</v>
      </c>
      <c r="AZ7" s="38">
        <v>180.07</v>
      </c>
      <c r="BA7" s="38">
        <v>172.39</v>
      </c>
      <c r="BB7" s="38">
        <v>104.38</v>
      </c>
      <c r="BC7" s="38">
        <v>89.72</v>
      </c>
      <c r="BD7" s="38">
        <v>100.47</v>
      </c>
      <c r="BE7" s="38">
        <v>106.38</v>
      </c>
      <c r="BF7" s="38">
        <v>0</v>
      </c>
      <c r="BG7" s="38">
        <v>0</v>
      </c>
      <c r="BH7" s="38">
        <v>0</v>
      </c>
      <c r="BI7" s="38">
        <v>52.69</v>
      </c>
      <c r="BJ7" s="38">
        <v>0</v>
      </c>
      <c r="BK7" s="38">
        <v>413.5</v>
      </c>
      <c r="BL7" s="38">
        <v>407.42</v>
      </c>
      <c r="BM7" s="38">
        <v>296.89</v>
      </c>
      <c r="BN7" s="38">
        <v>270.57</v>
      </c>
      <c r="BO7" s="38">
        <v>294.27</v>
      </c>
      <c r="BP7" s="38">
        <v>314.13</v>
      </c>
      <c r="BQ7" s="38">
        <v>107.43</v>
      </c>
      <c r="BR7" s="38">
        <v>102.78</v>
      </c>
      <c r="BS7" s="38">
        <v>89.03</v>
      </c>
      <c r="BT7" s="38">
        <v>82.99</v>
      </c>
      <c r="BU7" s="38">
        <v>84.99</v>
      </c>
      <c r="BV7" s="38">
        <v>55.84</v>
      </c>
      <c r="BW7" s="38">
        <v>57.08</v>
      </c>
      <c r="BX7" s="38">
        <v>63.06</v>
      </c>
      <c r="BY7" s="38">
        <v>62.5</v>
      </c>
      <c r="BZ7" s="38">
        <v>60.59</v>
      </c>
      <c r="CA7" s="38">
        <v>58.42</v>
      </c>
      <c r="CB7" s="38">
        <v>107.32</v>
      </c>
      <c r="CC7" s="38">
        <v>114.13</v>
      </c>
      <c r="CD7" s="38">
        <v>133.87</v>
      </c>
      <c r="CE7" s="38">
        <v>145.22999999999999</v>
      </c>
      <c r="CF7" s="38">
        <v>149.25</v>
      </c>
      <c r="CG7" s="38">
        <v>287.57</v>
      </c>
      <c r="CH7" s="38">
        <v>286.86</v>
      </c>
      <c r="CI7" s="38">
        <v>264.77</v>
      </c>
      <c r="CJ7" s="38">
        <v>269.33</v>
      </c>
      <c r="CK7" s="38">
        <v>280.23</v>
      </c>
      <c r="CL7" s="38">
        <v>282.27999999999997</v>
      </c>
      <c r="CM7" s="38">
        <v>76.08</v>
      </c>
      <c r="CN7" s="38">
        <v>79.84</v>
      </c>
      <c r="CO7" s="38">
        <v>75.83</v>
      </c>
      <c r="CP7" s="38">
        <v>73.790000000000006</v>
      </c>
      <c r="CQ7" s="38">
        <v>69.930000000000007</v>
      </c>
      <c r="CR7" s="38">
        <v>61.55</v>
      </c>
      <c r="CS7" s="38">
        <v>57.22</v>
      </c>
      <c r="CT7" s="38">
        <v>59.94</v>
      </c>
      <c r="CU7" s="38">
        <v>59.64</v>
      </c>
      <c r="CV7" s="38">
        <v>58.19</v>
      </c>
      <c r="CW7" s="38">
        <v>57.83</v>
      </c>
      <c r="CX7" s="38">
        <v>100</v>
      </c>
      <c r="CY7" s="38">
        <v>100</v>
      </c>
      <c r="CZ7" s="38">
        <v>100</v>
      </c>
      <c r="DA7" s="38">
        <v>100</v>
      </c>
      <c r="DB7" s="38">
        <v>100</v>
      </c>
      <c r="DC7" s="38">
        <v>67.489999999999995</v>
      </c>
      <c r="DD7" s="38">
        <v>67.290000000000006</v>
      </c>
      <c r="DE7" s="38">
        <v>89.66</v>
      </c>
      <c r="DF7" s="38">
        <v>90.63</v>
      </c>
      <c r="DG7" s="38">
        <v>87.8</v>
      </c>
      <c r="DH7" s="38">
        <v>77.67</v>
      </c>
      <c r="DI7" s="38">
        <v>18.61</v>
      </c>
      <c r="DJ7" s="38">
        <v>20.190000000000001</v>
      </c>
      <c r="DK7" s="38">
        <v>21.91</v>
      </c>
      <c r="DL7" s="38">
        <v>23.13</v>
      </c>
      <c r="DM7" s="38">
        <v>23.99</v>
      </c>
      <c r="DN7" s="38">
        <v>16.16</v>
      </c>
      <c r="DO7" s="38">
        <v>16.420000000000002</v>
      </c>
      <c r="DP7" s="38">
        <v>21.11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dcterms:created xsi:type="dcterms:W3CDTF">2021-12-03T07:38:44Z</dcterms:created>
  <dcterms:modified xsi:type="dcterms:W3CDTF">2022-01-19T05:06:59Z</dcterms:modified>
  <cp:category/>
</cp:coreProperties>
</file>