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10.152.18.4\10_企業局\00_企業局共通\⑧企業局財務\11_経営分析表\下水\【経営比較分析表】2020_075213_46_1718\【経営比較分析表】2020_075213_46_1718\"/>
    </mc:Choice>
  </mc:AlternateContent>
  <workbookProtection workbookAlgorithmName="SHA-512" workbookHashValue="hmsKGeytGh76mFJ7LUlsjLeJ3Y8IdCx77y78TIdtoP5yIQtXhBq47YXFSBofH19CakTpkF84A+/E++ylIn9D0A==" workbookSaltValue="osqbdVc6tk1yd6Eg3NPa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<sst xmlns="http://schemas.openxmlformats.org/spreadsheetml/2006/main" count="231" uniqueCount="118">
  <si>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</si>
  <si>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</si>
  <si>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</si>
  <si>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</si>
  <si>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</si>
  <si>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</si>
  <si>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</si>
  <si>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</si>
  <si>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</si>
  <si>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</si>
  <si>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</si>
  <si>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</si>
  <si>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</si>
  <si>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</si>
  <si>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</si>
  <si>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</si>
  <si>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</si>
  <si>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</si>
  <si>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</si>
  <si>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</si>
  <si>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</si>
  <si>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</si>
  <si>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</si>
  <si>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</si>
  <si>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</si>
  <si>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</si>
  <si>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</si>
  <si>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</si>
  <si>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</si>
  <si>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</si>
  <si>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</si>
  <si>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</si>
  <si>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</si>
  <si>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</si>
  <si>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</si>
  <si>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</si>
  <si>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</si>
  <si>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</si>
  <si>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</si>
  <si>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</si>
  <si>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</si>
  <si>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</si>
  <si>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</si>
  <si>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</si>
  <si>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</si>
  <si>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</si>
  <si>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</si>
  <si>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</si>
  <si>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</si>
  <si>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</si>
  <si>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</si>
  <si>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</si>
  <si>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</si>
  <si>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</si>
  <si>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</si>
  <si>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</si>
  <si>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</si>
  <si>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</si>
  <si>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</si>
  <si>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</si>
  <si>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</si>
  <si>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</si>
  <si>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</si>
  <si>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</si>
  <si>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</si>
  <si>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</si>
  <si>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</si>
  <si>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</si>
  <si>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</si>
  <si>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</si>
  <si>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</si>
  <si>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</si>
  <si>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</si>
  <si>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</si>
  <si>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</si>
  <si>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</si>
  <si>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</si>
  <si>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</si>
  <si>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</si>
  <si>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</si>
  <si>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</si>
  <si>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</si>
  <si>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</si>
  <si>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</si>
  <si>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</si>
  <si>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</si>
  <si>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</si>
  <si>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</si>
  <si>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</si>
  <si>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</si>
  <si>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</si>
  <si>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</si>
  <si>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</si>
  <si>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</si>
  <si>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</si>
  <si>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</si>
  <si>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</si>
  <si>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</si>
  <si>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</si>
  <si>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</si>
  <si>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</si>
  <si>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</si>
  <si>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</si>
  <si>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</si>
  <si>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</si>
  <si>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</si>
  <si>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</si>
  <si>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</si>
  <si>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</si>
  <si>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</si>
  <si>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</si>
  <si>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</si>
  <si>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</si>
  <si>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</si>
  <si>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</si>
  <si>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①経常収支が100％を切って赤字である者の、経費回収率が100％を超えていることから、減価償却費の減少と、新規加入者による使用料の増加により改善する見込みである。
②累積欠損については、単年度での利益が発生しないので早急な改善は難しい。
③流動比率は100％を切っている状況であるが、流動負債の大部分を占める償還元金については、一般会計から繰り入れることと協議済みなので問題ない。
④企業債残高対事業規模比率については、予定貸借対照表に全額一般会計で負担すると注記しているので0となる。
⑤経費回収率については、経費の中の維持管理費は確実に回収できているので、料金水準は妥当である。
⑥汚水処理原価については全国平均から見ると安価な方であるが、なお経費削減に努める。
⑦施設の利用率については数値的には六割ほどだが、実際はこれ以上の受入れは困難である。
⑧水洗化率はほぼ横ばいであるが、一層の接続促進に努める。</t>
    <rPh sb="1" eb="3">
      <t>ケイジョウ</t>
    </rPh>
    <rPh sb="3" eb="5">
      <t>シュウシ</t>
    </rPh>
    <rPh sb="11" eb="12">
      <t>キ</t>
    </rPh>
    <rPh sb="14" eb="16">
      <t>アカジ</t>
    </rPh>
    <rPh sb="19" eb="20">
      <t>モノ</t>
    </rPh>
    <rPh sb="22" eb="24">
      <t>ケイヒ</t>
    </rPh>
    <rPh sb="24" eb="26">
      <t>カイシュウ</t>
    </rPh>
    <rPh sb="26" eb="27">
      <t>リツ</t>
    </rPh>
    <rPh sb="33" eb="34">
      <t>コ</t>
    </rPh>
    <rPh sb="43" eb="45">
      <t>ゲンカ</t>
    </rPh>
    <rPh sb="45" eb="47">
      <t>ショウキャク</t>
    </rPh>
    <rPh sb="47" eb="48">
      <t>ヒ</t>
    </rPh>
    <rPh sb="49" eb="51">
      <t>ゲンショウ</t>
    </rPh>
    <rPh sb="53" eb="55">
      <t>シンキ</t>
    </rPh>
    <rPh sb="55" eb="58">
      <t>カニュウシャ</t>
    </rPh>
    <rPh sb="61" eb="64">
      <t>シヨウリョウ</t>
    </rPh>
    <rPh sb="65" eb="67">
      <t>ゾウカ</t>
    </rPh>
    <rPh sb="70" eb="72">
      <t>カイゼン</t>
    </rPh>
    <rPh sb="74" eb="76">
      <t>ミコ</t>
    </rPh>
    <rPh sb="83" eb="85">
      <t>ルイセキ</t>
    </rPh>
    <rPh sb="85" eb="87">
      <t>ケッソン</t>
    </rPh>
    <rPh sb="93" eb="96">
      <t>タンネンド</t>
    </rPh>
    <rPh sb="98" eb="100">
      <t>リエキ</t>
    </rPh>
    <rPh sb="101" eb="103">
      <t>ハッセイ</t>
    </rPh>
    <rPh sb="108" eb="110">
      <t>ソウキュウ</t>
    </rPh>
    <rPh sb="111" eb="113">
      <t>カイゼン</t>
    </rPh>
    <rPh sb="114" eb="115">
      <t>ムズカ</t>
    </rPh>
    <rPh sb="120" eb="122">
      <t>リュウドウ</t>
    </rPh>
    <rPh sb="122" eb="124">
      <t>ヒリツ</t>
    </rPh>
    <rPh sb="130" eb="131">
      <t>キ</t>
    </rPh>
    <rPh sb="135" eb="137">
      <t>ジョウキョウ</t>
    </rPh>
    <rPh sb="142" eb="144">
      <t>リュウドウ</t>
    </rPh>
    <rPh sb="144" eb="146">
      <t>フサイ</t>
    </rPh>
    <rPh sb="147" eb="150">
      <t>ダイブブン</t>
    </rPh>
    <rPh sb="151" eb="152">
      <t>シ</t>
    </rPh>
    <rPh sb="154" eb="156">
      <t>ショウカン</t>
    </rPh>
    <rPh sb="156" eb="158">
      <t>ガンキン</t>
    </rPh>
    <rPh sb="164" eb="166">
      <t>イッパン</t>
    </rPh>
    <rPh sb="166" eb="168">
      <t>カイケイ</t>
    </rPh>
    <rPh sb="170" eb="171">
      <t>ク</t>
    </rPh>
    <rPh sb="172" eb="173">
      <t>イ</t>
    </rPh>
    <rPh sb="178" eb="180">
      <t>キョウギ</t>
    </rPh>
    <rPh sb="180" eb="181">
      <t>ズ</t>
    </rPh>
    <rPh sb="185" eb="187">
      <t>モンダイ</t>
    </rPh>
    <rPh sb="192" eb="194">
      <t>キギョウ</t>
    </rPh>
    <rPh sb="194" eb="195">
      <t>サイ</t>
    </rPh>
    <rPh sb="195" eb="197">
      <t>ザンダカ</t>
    </rPh>
    <rPh sb="197" eb="198">
      <t>タイ</t>
    </rPh>
    <rPh sb="198" eb="200">
      <t>ジギョウ</t>
    </rPh>
    <rPh sb="200" eb="202">
      <t>キボ</t>
    </rPh>
    <rPh sb="202" eb="204">
      <t>ヒリツ</t>
    </rPh>
    <rPh sb="210" eb="212">
      <t>ヨテイ</t>
    </rPh>
    <rPh sb="212" eb="214">
      <t>タイシャク</t>
    </rPh>
    <rPh sb="214" eb="217">
      <t>タイショウヒョウ</t>
    </rPh>
    <rPh sb="218" eb="220">
      <t>ゼンガク</t>
    </rPh>
    <rPh sb="220" eb="222">
      <t>イッパン</t>
    </rPh>
    <rPh sb="222" eb="224">
      <t>カイケイ</t>
    </rPh>
    <rPh sb="225" eb="227">
      <t>フタン</t>
    </rPh>
    <rPh sb="230" eb="232">
      <t>チュウキ</t>
    </rPh>
    <rPh sb="245" eb="247">
      <t>ケイヒ</t>
    </rPh>
    <rPh sb="247" eb="249">
      <t>カイシュウ</t>
    </rPh>
    <rPh sb="249" eb="250">
      <t>リツ</t>
    </rPh>
    <rPh sb="256" eb="258">
      <t>ケイヒ</t>
    </rPh>
    <rPh sb="259" eb="260">
      <t>ナカ</t>
    </rPh>
    <rPh sb="261" eb="263">
      <t>イジ</t>
    </rPh>
    <rPh sb="263" eb="266">
      <t>カンリヒ</t>
    </rPh>
    <rPh sb="267" eb="269">
      <t>カクジツ</t>
    </rPh>
    <rPh sb="270" eb="272">
      <t>カイシュウ</t>
    </rPh>
    <rPh sb="280" eb="282">
      <t>リョウキン</t>
    </rPh>
    <rPh sb="282" eb="284">
      <t>スイジュン</t>
    </rPh>
    <rPh sb="285" eb="287">
      <t>ダトウ</t>
    </rPh>
    <rPh sb="293" eb="295">
      <t>オスイ</t>
    </rPh>
    <rPh sb="295" eb="297">
      <t>ショリ</t>
    </rPh>
    <rPh sb="297" eb="299">
      <t>ゲンカ</t>
    </rPh>
    <rPh sb="304" eb="306">
      <t>ゼンコク</t>
    </rPh>
    <rPh sb="306" eb="308">
      <t>ヘイキン</t>
    </rPh>
    <rPh sb="310" eb="311">
      <t>ミ</t>
    </rPh>
    <rPh sb="313" eb="315">
      <t>アンカ</t>
    </rPh>
    <rPh sb="316" eb="317">
      <t>ホウ</t>
    </rPh>
    <rPh sb="324" eb="326">
      <t>ケイヒ</t>
    </rPh>
    <rPh sb="326" eb="328">
      <t>サクゲン</t>
    </rPh>
    <rPh sb="329" eb="330">
      <t>ツト</t>
    </rPh>
    <rPh sb="335" eb="337">
      <t>シセツ</t>
    </rPh>
    <rPh sb="338" eb="341">
      <t>リヨウリツ</t>
    </rPh>
    <rPh sb="346" eb="349">
      <t>スウチテキ</t>
    </rPh>
    <rPh sb="351" eb="353">
      <t>ロクワリ</t>
    </rPh>
    <rPh sb="358" eb="360">
      <t>ジッサイ</t>
    </rPh>
    <rPh sb="363" eb="365">
      <t>イジョウ</t>
    </rPh>
    <rPh sb="366" eb="368">
      <t>ウケイ</t>
    </rPh>
    <rPh sb="370" eb="372">
      <t>コンナン</t>
    </rPh>
    <rPh sb="378" eb="381">
      <t>スイセンカ</t>
    </rPh>
    <rPh sb="381" eb="382">
      <t>リツ</t>
    </rPh>
    <rPh sb="385" eb="386">
      <t>ヨコ</t>
    </rPh>
    <rPh sb="393" eb="395">
      <t>イッソウ</t>
    </rPh>
    <rPh sb="396" eb="398">
      <t>セツゾク</t>
    </rPh>
    <rPh sb="398" eb="400">
      <t>ソクシン</t>
    </rPh>
    <rPh sb="401" eb="402">
      <t>ツト</t>
    </rPh>
    <phoneticPr fontId="4"/>
  </si>
  <si>
    <t>当町の農業集落排水事業は、供用開始が平成２年度であるため、３０年を経過しているものの、法定耐用年数に定義する管渠の老朽には至っていない。しかしながらマンホール廻りの舗装の状態が悪い箇所が少なくないので、計画的に補修する必要がある。処理場の機械設備については、修繕・更新計画を作成し、修繕費等についての交付金などを活用して更新を行っていく。</t>
    <rPh sb="0" eb="1">
      <t>トウ</t>
    </rPh>
    <rPh sb="1" eb="2">
      <t>マチ</t>
    </rPh>
    <rPh sb="3" eb="5">
      <t>ノウギョウ</t>
    </rPh>
    <rPh sb="5" eb="7">
      <t>シュウラク</t>
    </rPh>
    <rPh sb="7" eb="9">
      <t>ハイスイ</t>
    </rPh>
    <rPh sb="9" eb="11">
      <t>ジギョウ</t>
    </rPh>
    <rPh sb="13" eb="15">
      <t>キョウヨウ</t>
    </rPh>
    <rPh sb="15" eb="17">
      <t>カイシ</t>
    </rPh>
    <rPh sb="18" eb="20">
      <t>ヘイセイ</t>
    </rPh>
    <phoneticPr fontId="4"/>
  </si>
  <si>
    <t>農業集落排水事業のような集合処理方式は資本費が膨大なため、使用料だけをも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営性を発揮し、最小の経営で最良のサービス提供することを目標にして事業に取り組む。</t>
    <rPh sb="0" eb="2">
      <t>ノウギョウ</t>
    </rPh>
    <rPh sb="2" eb="4">
      <t>シュウラク</t>
    </rPh>
    <rPh sb="4" eb="6">
      <t>ハイスイ</t>
    </rPh>
    <rPh sb="6" eb="8">
      <t>ジギョウ</t>
    </rPh>
    <rPh sb="12" eb="14">
      <t>シュウゴウ</t>
    </rPh>
    <rPh sb="14" eb="16">
      <t>ショリ</t>
    </rPh>
    <rPh sb="16" eb="18">
      <t>ホウシキ</t>
    </rPh>
    <rPh sb="19" eb="21">
      <t>シホン</t>
    </rPh>
    <rPh sb="21" eb="22">
      <t>ヒ</t>
    </rPh>
    <rPh sb="23" eb="25">
      <t>ボウダイ</t>
    </rPh>
    <rPh sb="29" eb="32">
      <t>シヨウリョウ</t>
    </rPh>
    <rPh sb="38" eb="40">
      <t>ケンゼン</t>
    </rPh>
    <rPh sb="41" eb="43">
      <t>ケイエイ</t>
    </rPh>
    <rPh sb="44" eb="46">
      <t>コンナン</t>
    </rPh>
    <rPh sb="50" eb="52">
      <t>キンネン</t>
    </rPh>
    <rPh sb="54" eb="56">
      <t>シュウゴウ</t>
    </rPh>
    <rPh sb="56" eb="58">
      <t>ショリ</t>
    </rPh>
    <rPh sb="59" eb="60">
      <t>カ</t>
    </rPh>
    <rPh sb="63" eb="66">
      <t>ジョウカソウ</t>
    </rPh>
    <rPh sb="68" eb="70">
      <t>コベツ</t>
    </rPh>
    <rPh sb="70" eb="72">
      <t>ハイスイ</t>
    </rPh>
    <rPh sb="72" eb="74">
      <t>ショリ</t>
    </rPh>
    <rPh sb="75" eb="78">
      <t>ゲスイドウ</t>
    </rPh>
    <rPh sb="78" eb="80">
      <t>ジギョウ</t>
    </rPh>
    <rPh sb="81" eb="83">
      <t>セイビ</t>
    </rPh>
    <rPh sb="84" eb="85">
      <t>イチ</t>
    </rPh>
    <rPh sb="85" eb="88">
      <t>センタクシ</t>
    </rPh>
    <rPh sb="91" eb="92">
      <t>ミト</t>
    </rPh>
    <rPh sb="101" eb="102">
      <t>トウ</t>
    </rPh>
    <rPh sb="102" eb="103">
      <t>マチ</t>
    </rPh>
    <rPh sb="106" eb="108">
      <t>チク</t>
    </rPh>
    <rPh sb="109" eb="111">
      <t>トクセイ</t>
    </rPh>
    <rPh sb="112" eb="113">
      <t>ア</t>
    </rPh>
    <rPh sb="115" eb="117">
      <t>シュウゴウ</t>
    </rPh>
    <rPh sb="117" eb="119">
      <t>ショリ</t>
    </rPh>
    <rPh sb="120" eb="122">
      <t>コベツ</t>
    </rPh>
    <rPh sb="122" eb="124">
      <t>ハイスイ</t>
    </rPh>
    <rPh sb="124" eb="126">
      <t>ショリ</t>
    </rPh>
    <rPh sb="127" eb="128">
      <t>ク</t>
    </rPh>
    <rPh sb="129" eb="130">
      <t>ア</t>
    </rPh>
    <rPh sb="133" eb="136">
      <t>ゲスイドウ</t>
    </rPh>
    <rPh sb="136" eb="138">
      <t>ジギョウ</t>
    </rPh>
    <rPh sb="139" eb="140">
      <t>オコナ</t>
    </rPh>
    <rPh sb="149" eb="151">
      <t>ノウギョウ</t>
    </rPh>
    <rPh sb="151" eb="153">
      <t>シュウラク</t>
    </rPh>
    <rPh sb="153" eb="155">
      <t>ハイスイ</t>
    </rPh>
    <rPh sb="155" eb="157">
      <t>ジギョウ</t>
    </rPh>
    <rPh sb="163" eb="165">
      <t>ケイエイ</t>
    </rPh>
    <rPh sb="165" eb="167">
      <t>センリャク</t>
    </rPh>
    <rPh sb="168" eb="170">
      <t>サクテイ</t>
    </rPh>
    <rPh sb="172" eb="175">
      <t>ジゾクテキ</t>
    </rPh>
    <rPh sb="176" eb="178">
      <t>ノウギョウ</t>
    </rPh>
    <rPh sb="178" eb="180">
      <t>シュウラク</t>
    </rPh>
    <rPh sb="180" eb="182">
      <t>ハイスイ</t>
    </rPh>
    <rPh sb="182" eb="184">
      <t>ジギョウ</t>
    </rPh>
    <rPh sb="185" eb="186">
      <t>オコナ</t>
    </rPh>
    <rPh sb="193" eb="195">
      <t>ドクリツ</t>
    </rPh>
    <rPh sb="195" eb="197">
      <t>サイサン</t>
    </rPh>
    <rPh sb="198" eb="200">
      <t>ゲンソク</t>
    </rPh>
    <rPh sb="203" eb="205">
      <t>コウエイ</t>
    </rPh>
    <rPh sb="205" eb="207">
      <t>キギョウ</t>
    </rPh>
    <rPh sb="211" eb="213">
      <t>ケイエイ</t>
    </rPh>
    <rPh sb="213" eb="214">
      <t>セイ</t>
    </rPh>
    <rPh sb="215" eb="217">
      <t>ハッキ</t>
    </rPh>
    <rPh sb="219" eb="221">
      <t>サイショウ</t>
    </rPh>
    <rPh sb="222" eb="224">
      <t>ケイエイ</t>
    </rPh>
    <rPh sb="225" eb="227">
      <t>サイリョウ</t>
    </rPh>
    <rPh sb="232" eb="234">
      <t>テイキョウ</t>
    </rPh>
    <rPh sb="239" eb="241">
      <t>モクヒョウ</t>
    </rPh>
    <rPh sb="244" eb="246">
      <t>ジギョウ</t>
    </rPh>
    <rPh sb="247" eb="248">
      <t>ト</t>
    </rPh>
    <rPh sb="249" eb="25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</si>
</sst>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DD-41AC-877A-457216B044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2DD-41AC-877A-457216B044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58.78</c:v>
                </c:pt>
                <c:pt idx="1">
                  <c:v>56.34</c:v>
                </c:pt>
                <c:pt idx="2">
                  <c:v>55.68</c:v>
                </c:pt>
                <c:pt idx="3">
                  <c:v>56.34</c:v>
                </c:pt>
                <c:pt idx="4">
                  <c:v>56.53</c:v>
                </c:pt>
              </c:numCache>
            </c:numRef>
          </c:val>
          <c:extLst>
            <c:ext xmlns:c16="http://schemas.microsoft.com/office/drawing/2014/chart" uri="{C3380CC4-5D6E-409C-BE32-E72D297353CC}">
              <c16:uniqueId val="{00000000-E107-4492-9B9C-89CF32EF5D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107-4492-9B9C-89CF32EF5D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83.89</c:v>
                </c:pt>
                <c:pt idx="1">
                  <c:v>83.89</c:v>
                </c:pt>
                <c:pt idx="2">
                  <c:v>84.55</c:v>
                </c:pt>
                <c:pt idx="3">
                  <c:v>84.41</c:v>
                </c:pt>
                <c:pt idx="4">
                  <c:v>84.82</c:v>
                </c:pt>
              </c:numCache>
            </c:numRef>
          </c:val>
          <c:extLst>
            <c:ext xmlns:c16="http://schemas.microsoft.com/office/drawing/2014/chart" uri="{C3380CC4-5D6E-409C-BE32-E72D297353CC}">
              <c16:uniqueId val="{00000000-038A-4E71-9CED-3DDC2D183D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38A-4E71-9CED-3DDC2D183D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90.57</c:v>
                </c:pt>
                <c:pt idx="1">
                  <c:v>91.03</c:v>
                </c:pt>
                <c:pt idx="2">
                  <c:v>89.78</c:v>
                </c:pt>
                <c:pt idx="3">
                  <c:v>87.09</c:v>
                </c:pt>
                <c:pt idx="4">
                  <c:v>92.08</c:v>
                </c:pt>
              </c:numCache>
            </c:numRef>
          </c:val>
          <c:extLst>
            <c:ext xmlns:c16="http://schemas.microsoft.com/office/drawing/2014/chart" uri="{C3380CC4-5D6E-409C-BE32-E72D297353CC}">
              <c16:uniqueId val="{00000000-BD67-4068-94E8-D80198CB30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BD67-4068-94E8-D80198CB30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41.85</c:v>
                </c:pt>
                <c:pt idx="1">
                  <c:v>43.82</c:v>
                </c:pt>
                <c:pt idx="2">
                  <c:v>45.93</c:v>
                </c:pt>
                <c:pt idx="3">
                  <c:v>47.69</c:v>
                </c:pt>
                <c:pt idx="4">
                  <c:v>49.09</c:v>
                </c:pt>
              </c:numCache>
            </c:numRef>
          </c:val>
          <c:extLst>
            <c:ext xmlns:c16="http://schemas.microsoft.com/office/drawing/2014/chart" uri="{C3380CC4-5D6E-409C-BE32-E72D297353CC}">
              <c16:uniqueId val="{00000000-0688-4D6A-A375-ED27040C6E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0688-4D6A-A375-ED27040C6E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47-4931-97E3-290EB028D7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47-4931-97E3-290EB028D7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776.35</c:v>
                </c:pt>
                <c:pt idx="1">
                  <c:v>810.45</c:v>
                </c:pt>
                <c:pt idx="2">
                  <c:v>845.89</c:v>
                </c:pt>
                <c:pt idx="3">
                  <c:v>872.81</c:v>
                </c:pt>
                <c:pt idx="4">
                  <c:v>904.09</c:v>
                </c:pt>
              </c:numCache>
            </c:numRef>
          </c:val>
          <c:extLst>
            <c:ext xmlns:c16="http://schemas.microsoft.com/office/drawing/2014/chart" uri="{C3380CC4-5D6E-409C-BE32-E72D297353CC}">
              <c16:uniqueId val="{00000000-2748-460B-AAC2-2948831141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2748-460B-AAC2-2948831141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63.98</c:v>
                </c:pt>
                <c:pt idx="1">
                  <c:v>67.62</c:v>
                </c:pt>
                <c:pt idx="2">
                  <c:v>71.28</c:v>
                </c:pt>
                <c:pt idx="3">
                  <c:v>62.83</c:v>
                </c:pt>
                <c:pt idx="4">
                  <c:v>55.06</c:v>
                </c:pt>
              </c:numCache>
            </c:numRef>
          </c:val>
          <c:extLst>
            <c:ext xmlns:c16="http://schemas.microsoft.com/office/drawing/2014/chart" uri="{C3380CC4-5D6E-409C-BE32-E72D297353CC}">
              <c16:uniqueId val="{00000000-640A-4B47-8E32-C83BCD63D1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640A-4B47-8E32-C83BCD63D1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12-42A3-A751-A4B9383C60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A12-42A3-A751-A4B9383C60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128.53</c:v>
                </c:pt>
                <c:pt idx="1">
                  <c:v>135.38999999999999</c:v>
                </c:pt>
                <c:pt idx="2">
                  <c:v>127.54</c:v>
                </c:pt>
                <c:pt idx="3">
                  <c:v>115.11</c:v>
                </c:pt>
                <c:pt idx="4">
                  <c:v>108.67</c:v>
                </c:pt>
              </c:numCache>
            </c:numRef>
          </c:val>
          <c:extLst>
            <c:ext xmlns:c16="http://schemas.microsoft.com/office/drawing/2014/chart" uri="{C3380CC4-5D6E-409C-BE32-E72D297353CC}">
              <c16:uniqueId val="{00000000-0C40-46BB-BADF-2E49515EF7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C40-46BB-BADF-2E49515EF7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171.78</c:v>
                </c:pt>
                <c:pt idx="1">
                  <c:v>168.13</c:v>
                </c:pt>
                <c:pt idx="2">
                  <c:v>179.82</c:v>
                </c:pt>
                <c:pt idx="3">
                  <c:v>199.41</c:v>
                </c:pt>
                <c:pt idx="4">
                  <c:v>211.36</c:v>
                </c:pt>
              </c:numCache>
            </c:numRef>
          </c:val>
          <c:extLst>
            <c:ext xmlns:c16="http://schemas.microsoft.com/office/drawing/2014/chart" uri="{C3380CC4-5D6E-409C-BE32-E72D297353CC}">
              <c16:uniqueId val="{00000000-5DE1-4AD5-A173-C76DCCD2A0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DE1-4AD5-A173-C76DCCD2A0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16816</v>
      </c>
      <c r="AM8" s="69"/>
      <c r="AN8" s="69"/>
      <c r="AO8" s="69"/>
      <c r="AP8" s="69"/>
      <c r="AQ8" s="69"/>
      <c r="AR8" s="69"/>
      <c r="AS8" s="69"/>
      <c r="AT8" s="68">
        <f>データ!T6</f>
        <v>72.760000000000005</v>
      </c>
      <c r="AU8" s="68"/>
      <c r="AV8" s="68"/>
      <c r="AW8" s="68"/>
      <c r="AX8" s="68"/>
      <c r="AY8" s="68"/>
      <c r="AZ8" s="68"/>
      <c r="BA8" s="68"/>
      <c r="BB8" s="68">
        <f>データ!U6</f>
        <v>231.12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81.680000000000007</v>
      </c>
      <c r="J10" s="68"/>
      <c r="K10" s="68"/>
      <c r="L10" s="68"/>
      <c r="M10" s="68"/>
      <c r="N10" s="68"/>
      <c r="O10" s="68"/>
      <c r="P10" s="68">
        <f>データ!P6</f>
        <v>14.89</v>
      </c>
      <c r="Q10" s="68"/>
      <c r="R10" s="68"/>
      <c r="S10" s="68"/>
      <c r="T10" s="68"/>
      <c r="U10" s="68"/>
      <c r="V10" s="68"/>
      <c r="W10" s="68">
        <f>データ!Q6</f>
        <v>88.46</v>
      </c>
      <c r="X10" s="68"/>
      <c r="Y10" s="68"/>
      <c r="Z10" s="68"/>
      <c r="AA10" s="68"/>
      <c r="AB10" s="68"/>
      <c r="AC10" s="68"/>
      <c r="AD10" s="69">
        <f>データ!R6</f>
        <v>4895</v>
      </c>
      <c r="AE10" s="69"/>
      <c r="AF10" s="69"/>
      <c r="AG10" s="69"/>
      <c r="AH10" s="69"/>
      <c r="AI10" s="69"/>
      <c r="AJ10" s="69"/>
      <c r="AK10" s="2"/>
      <c r="AL10" s="69">
        <f>データ!V6</f>
        <v>2496</v>
      </c>
      <c r="AM10" s="69"/>
      <c r="AN10" s="69"/>
      <c r="AO10" s="69"/>
      <c r="AP10" s="69"/>
      <c r="AQ10" s="69"/>
      <c r="AR10" s="69"/>
      <c r="AS10" s="69"/>
      <c r="AT10" s="68">
        <f>データ!W6</f>
        <v>1.22</v>
      </c>
      <c r="AU10" s="68"/>
      <c r="AV10" s="68"/>
      <c r="AW10" s="68"/>
      <c r="AX10" s="68"/>
      <c r="AY10" s="68"/>
      <c r="AZ10" s="68"/>
      <c r="BA10" s="68"/>
      <c r="BB10" s="68">
        <f>データ!X6</f>
        <v>2045.9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SUfyZNaF15ENsUIWk+NCLm1vI3xnzdAIUYj6crRLbhcqErJlCiJgFNvLKQeM81XrNSDNZNFf3RjF6Tnn7ZYTw==" saltValue="OKLwqI2FnDAyY8pSyWp+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75213</v>
      </c>
      <c r="D6" s="33">
        <f t="shared" si="3"/>
        <v>46</v>
      </c>
      <c r="E6" s="33">
        <f t="shared" si="3"/>
        <v>17</v>
      </c>
      <c r="F6" s="33">
        <f t="shared" si="3"/>
        <v>5</v>
      </c>
      <c r="G6" s="33">
        <f t="shared" si="3"/>
        <v>0</v>
      </c>
      <c r="H6" s="33" t="str">
        <f t="shared" si="3"/>
        <v>福島県　三春町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81.680000000000007</v>
      </c>
      <c r="P6" s="34">
        <f t="shared" si="3"/>
        <v>14.89</v>
      </c>
      <c r="Q6" s="34">
        <f t="shared" si="3"/>
        <v>88.46</v>
      </c>
      <c r="R6" s="34">
        <f t="shared" si="3"/>
        <v>4895</v>
      </c>
      <c r="S6" s="34">
        <f t="shared" si="3"/>
        <v>16816</v>
      </c>
      <c r="T6" s="34">
        <f t="shared" si="3"/>
        <v>72.760000000000005</v>
      </c>
      <c r="U6" s="34">
        <f t="shared" si="3"/>
        <v>231.12</v>
      </c>
      <c r="V6" s="34">
        <f t="shared" si="3"/>
        <v>2496</v>
      </c>
      <c r="W6" s="34">
        <f t="shared" si="3"/>
        <v>1.22</v>
      </c>
      <c r="X6" s="34">
        <f t="shared" si="3"/>
        <v>2045.9</v>
      </c>
      <c r="Y6" s="35">
        <f>IF(Y7="",NA(),Y7)</f>
        <v>90.57</v>
      </c>
      <c r="Z6" s="35">
        <f t="shared" ref="Z6:AH6" si="4">IF(Z7="",NA(),Z7)</f>
        <v>91.03</v>
      </c>
      <c r="AA6" s="35">
        <f t="shared" si="4"/>
        <v>89.78</v>
      </c>
      <c r="AB6" s="35">
        <f t="shared" si="4"/>
        <v>87.09</v>
      </c>
      <c r="AC6" s="35">
        <f t="shared" si="4"/>
        <v>92.08</v>
      </c>
      <c r="AD6" s="35">
        <f t="shared" si="4"/>
        <v>99.66</v>
      </c>
      <c r="AE6" s="35">
        <f t="shared" si="4"/>
        <v>100.95</v>
      </c>
      <c r="AF6" s="35">
        <f t="shared" si="4"/>
        <v>101.77</v>
      </c>
      <c r="AG6" s="35">
        <f t="shared" si="4"/>
        <v>103.6</v>
      </c>
      <c r="AH6" s="35">
        <f t="shared" si="4"/>
        <v>106.37</v>
      </c>
      <c r="AI6" s="34" t="str">
        <f>IF(AI7="","",IF(AI7="-","【-】","【"&amp;SUBSTITUTE(TEXT(AI7,"#,##0.00"),"-","△")&amp;"】"))</f>
        <v>【104.99】</v>
      </c>
      <c r="AJ6" s="35">
        <f>IF(AJ7="",NA(),AJ7)</f>
        <v>776.35</v>
      </c>
      <c r="AK6" s="35">
        <f t="shared" ref="AK6:AS6" si="5">IF(AK7="",NA(),AK7)</f>
        <v>810.45</v>
      </c>
      <c r="AL6" s="35">
        <f t="shared" si="5"/>
        <v>845.89</v>
      </c>
      <c r="AM6" s="35">
        <f t="shared" si="5"/>
        <v>872.81</v>
      </c>
      <c r="AN6" s="35">
        <f t="shared" si="5"/>
        <v>904.09</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63.98</v>
      </c>
      <c r="AV6" s="35">
        <f t="shared" ref="AV6:BD6" si="6">IF(AV7="",NA(),AV7)</f>
        <v>67.62</v>
      </c>
      <c r="AW6" s="35">
        <f t="shared" si="6"/>
        <v>71.28</v>
      </c>
      <c r="AX6" s="35">
        <f t="shared" si="6"/>
        <v>62.83</v>
      </c>
      <c r="AY6" s="35">
        <f t="shared" si="6"/>
        <v>55.06</v>
      </c>
      <c r="AZ6" s="35">
        <f t="shared" si="6"/>
        <v>31.84</v>
      </c>
      <c r="BA6" s="35">
        <f t="shared" si="6"/>
        <v>29.91</v>
      </c>
      <c r="BB6" s="35">
        <f t="shared" si="6"/>
        <v>29.54</v>
      </c>
      <c r="BC6" s="35">
        <f t="shared" si="6"/>
        <v>26.99</v>
      </c>
      <c r="BD6" s="35">
        <f t="shared" si="6"/>
        <v>29.13</v>
      </c>
      <c r="BE6" s="34" t="str">
        <f>IF(BE7="","",IF(BE7="-","【-】","【"&amp;SUBSTITUTE(TEXT(BE7,"#,##0.00"),"-","△")&amp;"】"))</f>
        <v>【32.80】</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128.53</v>
      </c>
      <c r="BR6" s="35">
        <f t="shared" ref="BR6:BZ6" si="8">IF(BR7="",NA(),BR7)</f>
        <v>135.38999999999999</v>
      </c>
      <c r="BS6" s="35">
        <f t="shared" si="8"/>
        <v>127.54</v>
      </c>
      <c r="BT6" s="35">
        <f t="shared" si="8"/>
        <v>115.11</v>
      </c>
      <c r="BU6" s="35">
        <f t="shared" si="8"/>
        <v>108.67</v>
      </c>
      <c r="BV6" s="35">
        <f t="shared" si="8"/>
        <v>55.32</v>
      </c>
      <c r="BW6" s="35">
        <f t="shared" si="8"/>
        <v>59.8</v>
      </c>
      <c r="BX6" s="35">
        <f t="shared" si="8"/>
        <v>57.77</v>
      </c>
      <c r="BY6" s="35">
        <f t="shared" si="8"/>
        <v>57.31</v>
      </c>
      <c r="BZ6" s="35">
        <f t="shared" si="8"/>
        <v>57.08</v>
      </c>
      <c r="CA6" s="34" t="str">
        <f>IF(CA7="","",IF(CA7="-","【-】","【"&amp;SUBSTITUTE(TEXT(CA7,"#,##0.00"),"-","△")&amp;"】"))</f>
        <v>【60.94】</v>
      </c>
      <c r="CB6" s="35">
        <f>IF(CB7="",NA(),CB7)</f>
        <v>171.78</v>
      </c>
      <c r="CC6" s="35">
        <f t="shared" ref="CC6:CK6" si="9">IF(CC7="",NA(),CC7)</f>
        <v>168.13</v>
      </c>
      <c r="CD6" s="35">
        <f t="shared" si="9"/>
        <v>179.82</v>
      </c>
      <c r="CE6" s="35">
        <f t="shared" si="9"/>
        <v>199.41</v>
      </c>
      <c r="CF6" s="35">
        <f t="shared" si="9"/>
        <v>211.36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58.78</v>
      </c>
      <c r="CN6" s="35">
        <f t="shared" ref="CN6:CV6" si="10">IF(CN7="",NA(),CN7)</f>
        <v>56.34</v>
      </c>
      <c r="CO6" s="35">
        <f t="shared" si="10"/>
        <v>55.68</v>
      </c>
      <c r="CP6" s="35">
        <f t="shared" si="10"/>
        <v>56.34</v>
      </c>
      <c r="CQ6" s="35">
        <f t="shared" si="10"/>
        <v>56.53</v>
      </c>
      <c r="CR6" s="35">
        <f t="shared" si="10"/>
        <v>60.65</v>
      </c>
      <c r="CS6" s="35">
        <f t="shared" si="10"/>
        <v>51.75</v>
      </c>
      <c r="CT6" s="35">
        <f t="shared" si="10"/>
        <v>50.68</v>
      </c>
      <c r="CU6" s="35">
        <f t="shared" si="10"/>
        <v>50.14</v>
      </c>
      <c r="CV6" s="35">
        <f t="shared" si="10"/>
        <v>54.83</v>
      </c>
      <c r="CW6" s="34" t="str">
        <f>IF(CW7="","",IF(CW7="-","【-】","【"&amp;SUBSTITUTE(TEXT(CW7,"#,##0.00"),"-","△")&amp;"】"))</f>
        <v>【54.84】</v>
      </c>
      <c r="CX6" s="35">
        <f>IF(CX7="",NA(),CX7)</f>
        <v>83.89</v>
      </c>
      <c r="CY6" s="35">
        <f t="shared" ref="CY6:DG6" si="11">IF(CY7="",NA(),CY7)</f>
        <v>83.89</v>
      </c>
      <c r="CZ6" s="35">
        <f t="shared" si="11"/>
        <v>84.55</v>
      </c>
      <c r="DA6" s="35">
        <f t="shared" si="11"/>
        <v>84.41</v>
      </c>
      <c r="DB6" s="35">
        <f t="shared" si="11"/>
        <v>84.82</v>
      </c>
      <c r="DC6" s="35">
        <f t="shared" si="11"/>
        <v>84.58</v>
      </c>
      <c r="DD6" s="35">
        <f t="shared" si="11"/>
        <v>84.84</v>
      </c>
      <c r="DE6" s="35">
        <f t="shared" si="11"/>
        <v>84.86</v>
      </c>
      <c r="DF6" s="35">
        <f t="shared" si="11"/>
        <v>84.98</v>
      </c>
      <c r="DG6" s="35">
        <f t="shared" si="11"/>
        <v>84.7</v>
      </c>
      <c r="DH6" s="34" t="str">
        <f>IF(DH7="","",IF(DH7="-","【-】","【"&amp;SUBSTITUTE(TEXT(DH7,"#,##0.00"),"-","△")&amp;"】"))</f>
        <v>【86.60】</v>
      </c>
      <c r="DI6" s="35">
        <f>IF(DI7="",NA(),DI7)</f>
        <v>41.85</v>
      </c>
      <c r="DJ6" s="35">
        <f t="shared" ref="DJ6:DR6" si="12">IF(DJ7="",NA(),DJ7)</f>
        <v>43.82</v>
      </c>
      <c r="DK6" s="35">
        <f t="shared" si="12"/>
        <v>45.93</v>
      </c>
      <c r="DL6" s="35">
        <f t="shared" si="12"/>
        <v>47.69</v>
      </c>
      <c r="DM6" s="35">
        <f t="shared" si="12"/>
        <v>49.09</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75213</v>
      </c>
      <c r="D7" s="37">
        <v>46</v>
      </c>
      <c r="E7" s="37">
        <v>17</v>
      </c>
      <c r="F7" s="37">
        <v>5</v>
      </c>
      <c r="G7" s="37">
        <v>0</v>
      </c>
      <c r="H7" s="37" t="s">
        <v>96</v>
      </c>
      <c r="I7" s="37" t="s">
        <v>97</v>
      </c>
      <c r="J7" s="37" t="s">
        <v>98</v>
      </c>
      <c r="K7" s="37" t="s">
        <v>99</v>
      </c>
      <c r="L7" s="37" t="s">
        <v>100</v>
      </c>
      <c r="M7" s="37" t="s">
        <v>101</v>
      </c>
      <c r="N7" s="38" t="s">
        <v>102</v>
      </c>
      <c r="O7" s="38">
        <v>81.680000000000007</v>
      </c>
      <c r="P7" s="38">
        <v>14.89</v>
      </c>
      <c r="Q7" s="38">
        <v>88.46</v>
      </c>
      <c r="R7" s="38">
        <v>4895</v>
      </c>
      <c r="S7" s="38">
        <v>16816</v>
      </c>
      <c r="T7" s="38">
        <v>72.760000000000005</v>
      </c>
      <c r="U7" s="38">
        <v>231.12</v>
      </c>
      <c r="V7" s="38">
        <v>2496</v>
      </c>
      <c r="W7" s="38">
        <v>1.22</v>
      </c>
      <c r="X7" s="38">
        <v>2045.9</v>
      </c>
      <c r="Y7" s="38">
        <v>90.57</v>
      </c>
      <c r="Z7" s="38">
        <v>91.03</v>
      </c>
      <c r="AA7" s="38">
        <v>89.78</v>
      </c>
      <c r="AB7" s="38">
        <v>87.09</v>
      </c>
      <c r="AC7" s="38">
        <v>92.08</v>
      </c>
      <c r="AD7" s="38">
        <v>99.66</v>
      </c>
      <c r="AE7" s="38">
        <v>100.95</v>
      </c>
      <c r="AF7" s="38">
        <v>101.77</v>
      </c>
      <c r="AG7" s="38">
        <v>103.6</v>
      </c>
      <c r="AH7" s="38">
        <v>106.37</v>
      </c>
      <c r="AI7" s="38">
        <v>104.99</v>
      </c>
      <c r="AJ7" s="38">
        <v>776.35</v>
      </c>
      <c r="AK7" s="38">
        <v>810.45</v>
      </c>
      <c r="AL7" s="38">
        <v>845.89</v>
      </c>
      <c r="AM7" s="38">
        <v>872.81</v>
      </c>
      <c r="AN7" s="38">
        <v>904.09</v>
      </c>
      <c r="AO7" s="38">
        <v>225.39</v>
      </c>
      <c r="AP7" s="38">
        <v>224.04</v>
      </c>
      <c r="AQ7" s="38">
        <v>227.4</v>
      </c>
      <c r="AR7" s="38">
        <v>193.99</v>
      </c>
      <c r="AS7" s="38">
        <v>139.02000000000001</v>
      </c>
      <c r="AT7" s="38">
        <v>121.19</v>
      </c>
      <c r="AU7" s="38">
        <v>63.98</v>
      </c>
      <c r="AV7" s="38">
        <v>67.62</v>
      </c>
      <c r="AW7" s="38">
        <v>71.28</v>
      </c>
      <c r="AX7" s="38">
        <v>62.83</v>
      </c>
      <c r="AY7" s="38">
        <v>55.06</v>
      </c>
      <c r="AZ7" s="38">
        <v>31.84</v>
      </c>
      <c r="BA7" s="38">
        <v>29.91</v>
      </c>
      <c r="BB7" s="38">
        <v>29.54</v>
      </c>
      <c r="BC7" s="38">
        <v>26.99</v>
      </c>
      <c r="BD7" s="38">
        <v>29.13</v>
      </c>
      <c r="BE7" s="38">
        <v>32.799999999999997</v>
      </c>
      <c r="BF7" s="38">
        <v>0</v>
      </c>
      <c r="BG7" s="38">
        <v>0</v>
      </c>
      <c r="BH7" s="38">
        <v>0</v>
      </c>
      <c r="BI7" s="38">
        <v>0</v>
      </c>
      <c r="BJ7" s="38">
        <v>0</v>
      </c>
      <c r="BK7" s="38">
        <v>974.93</v>
      </c>
      <c r="BL7" s="38">
        <v>855.8</v>
      </c>
      <c r="BM7" s="38">
        <v>789.46</v>
      </c>
      <c r="BN7" s="38">
        <v>826.83</v>
      </c>
      <c r="BO7" s="38">
        <v>867.83</v>
      </c>
      <c r="BP7" s="38">
        <v>832.52</v>
      </c>
      <c r="BQ7" s="38">
        <v>128.53</v>
      </c>
      <c r="BR7" s="38">
        <v>135.38999999999999</v>
      </c>
      <c r="BS7" s="38">
        <v>127.54</v>
      </c>
      <c r="BT7" s="38">
        <v>115.11</v>
      </c>
      <c r="BU7" s="38">
        <v>108.67</v>
      </c>
      <c r="BV7" s="38">
        <v>55.32</v>
      </c>
      <c r="BW7" s="38">
        <v>59.8</v>
      </c>
      <c r="BX7" s="38">
        <v>57.77</v>
      </c>
      <c r="BY7" s="38">
        <v>57.31</v>
      </c>
      <c r="BZ7" s="38">
        <v>57.08</v>
      </c>
      <c r="CA7" s="38">
        <v>60.94</v>
      </c>
      <c r="CB7" s="38">
        <v>171.78</v>
      </c>
      <c r="CC7" s="38">
        <v>168.13</v>
      </c>
      <c r="CD7" s="38">
        <v>179.82</v>
      </c>
      <c r="CE7" s="38">
        <v>199.41</v>
      </c>
      <c r="CF7" s="38">
        <v>211.36</v>
      </c>
      <c r="CG7" s="38">
        <v>283.17</v>
      </c>
      <c r="CH7" s="38">
        <v>263.76</v>
      </c>
      <c r="CI7" s="38">
        <v>274.35000000000002</v>
      </c>
      <c r="CJ7" s="38">
        <v>273.52</v>
      </c>
      <c r="CK7" s="38">
        <v>274.99</v>
      </c>
      <c r="CL7" s="38">
        <v>253.04</v>
      </c>
      <c r="CM7" s="38">
        <v>58.78</v>
      </c>
      <c r="CN7" s="38">
        <v>56.34</v>
      </c>
      <c r="CO7" s="38">
        <v>55.68</v>
      </c>
      <c r="CP7" s="38">
        <v>56.34</v>
      </c>
      <c r="CQ7" s="38">
        <v>56.53</v>
      </c>
      <c r="CR7" s="38">
        <v>60.65</v>
      </c>
      <c r="CS7" s="38">
        <v>51.75</v>
      </c>
      <c r="CT7" s="38">
        <v>50.68</v>
      </c>
      <c r="CU7" s="38">
        <v>50.14</v>
      </c>
      <c r="CV7" s="38">
        <v>54.83</v>
      </c>
      <c r="CW7" s="38">
        <v>54.84</v>
      </c>
      <c r="CX7" s="38">
        <v>83.89</v>
      </c>
      <c r="CY7" s="38">
        <v>83.89</v>
      </c>
      <c r="CZ7" s="38">
        <v>84.55</v>
      </c>
      <c r="DA7" s="38">
        <v>84.41</v>
      </c>
      <c r="DB7" s="38">
        <v>84.82</v>
      </c>
      <c r="DC7" s="38">
        <v>84.58</v>
      </c>
      <c r="DD7" s="38">
        <v>84.84</v>
      </c>
      <c r="DE7" s="38">
        <v>84.86</v>
      </c>
      <c r="DF7" s="38">
        <v>84.98</v>
      </c>
      <c r="DG7" s="38">
        <v>84.7</v>
      </c>
      <c r="DH7" s="38">
        <v>86.6</v>
      </c>
      <c r="DI7" s="38">
        <v>41.85</v>
      </c>
      <c r="DJ7" s="38">
        <v>43.82</v>
      </c>
      <c r="DK7" s="38">
        <v>45.93</v>
      </c>
      <c r="DL7" s="38">
        <v>47.69</v>
      </c>
      <c r="DM7" s="38">
        <v>49.09</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dcterms:created xsi:type="dcterms:W3CDTF">2021-12-03T07:30:01Z</dcterms:created>
  <dcterms:modified xsi:type="dcterms:W3CDTF">2022-01-19T04:59:00Z</dcterms:modified>
  <cp:category/>
</cp:coreProperties>
</file>