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デスクトップより\財政・総務関係\02_一般文書及びメール関係\02_令和\R3\20220113【照会_市町村財政課1月28日（金）期限】公営企業に係る経営比較分析表（令和２年度決算）の分析等について\"/>
    </mc:Choice>
  </mc:AlternateContent>
  <workbookProtection workbookAlgorithmName="SHA-512" workbookHashValue="STcl/jRe4ayIDqJ+pa8xZeUxhM0a3z5qLEkOYJhZ6m/sygphuY5pXla9IMSOrk5EmtaIUAh46htdQc5tYkQ9lA==" workbookSaltValue="PaJ+5+Fks+DVFJ4FJDgRWw==" workbookSpinCount="100000" lockStructure="1"/>
  <bookViews>
    <workbookView xWindow="0" yWindow="0" windowWidth="19200" windowHeight="1024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<sst xmlns="http://schemas.openxmlformats.org/spreadsheetml/2006/main" count="236" uniqueCount="123">
  <si>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</si>
  <si>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</si>
  <si>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</si>
  <si>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</si>
  <si>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</si>
  <si>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</si>
  <si>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</si>
  <si>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</si>
  <si>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</si>
  <si>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</si>
  <si>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</si>
  <si>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</si>
  <si>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</si>
  <si>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</si>
  <si>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</si>
  <si>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</si>
  <si>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</si>
  <si>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</si>
  <si>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</si>
  <si>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</si>
  <si>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</si>
  <si>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</si>
  <si>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</si>
  <si>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</si>
  <si>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</si>
  <si>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</si>
  <si>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</si>
  <si>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</si>
  <si>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</si>
  <si>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</si>
  <si>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</si>
  <si>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</si>
  <si>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</si>
  <si>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</si>
  <si>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</si>
  <si>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</si>
  <si>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</si>
  <si>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</si>
  <si>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</si>
  <si>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</si>
  <si>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</si>
  <si>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</si>
  <si>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</si>
  <si>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</si>
  <si>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</si>
  <si>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</si>
  <si>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</si>
  <si>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</si>
  <si>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</si>
  <si>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</si>
  <si>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</si>
  <si>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</si>
  <si>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</si>
  <si>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</si>
  <si>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</si>
  <si>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</si>
  <si>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</si>
  <si>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</si>
  <si>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</si>
  <si>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</si>
  <si>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</si>
  <si>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</si>
  <si>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</si>
  <si>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</si>
  <si>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</si>
  <si>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</si>
  <si>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</si>
  <si>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</si>
  <si>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</si>
  <si>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</si>
  <si>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</si>
  <si>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</si>
  <si>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</si>
  <si>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</si>
  <si>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</si>
  <si>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</si>
  <si>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</si>
  <si>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</si>
  <si>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</si>
  <si>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</si>
  <si>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</si>
  <si>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</si>
  <si>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</si>
  <si>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</si>
  <si>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</si>
  <si>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</si>
  <si>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</si>
  <si>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</si>
  <si>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</si>
  <si>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</si>
  <si>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</si>
  <si>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</si>
  <si>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</si>
  <si>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</si>
  <si>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</si>
  <si>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</si>
  <si>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</si>
  <si>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</si>
  <si>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</si>
  <si>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中島村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</si>
  <si>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</si>
  <si>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</si>
  <si>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</si>
  <si>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</si>
  <si>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</si>
  <si>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</si>
  <si>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</si>
  <si>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</si>
  <si>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</si>
  <si>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</si>
  <si>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</si>
  <si>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</si>
  <si>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</si>
  <si>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</si>
  <si>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</si>
  <si>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</si>
  <si>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</si>
  <si>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</si>
  <si>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</si>
  <si>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</si>
  <si>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収益的収支比率は、100％に達しているものの、経費回収率は、平均を下回り62.87％にとどまっていることから、使用料以外の他財源に依存した運営状況であるといえる。
　汚水処理費の削減に向けた改善を図るとともに、使用料の見直しを検討する必要があると考えられる。</t>
    <rPh sb="1" eb="4">
      <t>シュウエキテキ</t>
    </rPh>
    <rPh sb="4" eb="6">
      <t>シュウシ</t>
    </rPh>
    <rPh sb="6" eb="8">
      <t>ヒリツ</t>
    </rPh>
    <rPh sb="15" eb="16">
      <t>タッ</t>
    </rPh>
    <rPh sb="24" eb="26">
      <t>ケイヒ</t>
    </rPh>
    <rPh sb="26" eb="28">
      <t>カイシュウ</t>
    </rPh>
    <rPh sb="28" eb="29">
      <t>リツ</t>
    </rPh>
    <rPh sb="31" eb="33">
      <t>ヘイキン</t>
    </rPh>
    <rPh sb="34" eb="36">
      <t>シタマワ</t>
    </rPh>
    <rPh sb="56" eb="59">
      <t>シヨウリョウ</t>
    </rPh>
    <rPh sb="59" eb="61">
      <t>イガイ</t>
    </rPh>
    <rPh sb="62" eb="63">
      <t>タ</t>
    </rPh>
    <rPh sb="63" eb="65">
      <t>ザイゲン</t>
    </rPh>
    <rPh sb="66" eb="68">
      <t>イゾン</t>
    </rPh>
    <rPh sb="70" eb="72">
      <t>ウンエイ</t>
    </rPh>
    <rPh sb="72" eb="74">
      <t>ジョウキョウ</t>
    </rPh>
    <rPh sb="84" eb="86">
      <t>オスイ</t>
    </rPh>
    <rPh sb="86" eb="88">
      <t>ショリ</t>
    </rPh>
    <rPh sb="88" eb="89">
      <t>ヒ</t>
    </rPh>
    <rPh sb="90" eb="92">
      <t>サクゲン</t>
    </rPh>
    <rPh sb="93" eb="94">
      <t>ム</t>
    </rPh>
    <rPh sb="96" eb="98">
      <t>カイゼン</t>
    </rPh>
    <rPh sb="99" eb="100">
      <t>ハカ</t>
    </rPh>
    <rPh sb="106" eb="109">
      <t>シヨウリョウ</t>
    </rPh>
    <rPh sb="110" eb="112">
      <t>ミナオ</t>
    </rPh>
    <rPh sb="114" eb="116">
      <t>ケントウ</t>
    </rPh>
    <rPh sb="118" eb="120">
      <t>ヒツヨウ</t>
    </rPh>
    <rPh sb="124" eb="125">
      <t>カンガ</t>
    </rPh>
    <phoneticPr fontId="4"/>
  </si>
  <si>
    <t>　分析表では老朽化についての該当数値がないが、供用開始から30年を超える施設、管路があり、経年使用による機器の故障等が発生している状況である。
　長寿命化を踏まえた、計画的な更新、修繕が必要であると考えられる。</t>
    <rPh sb="1" eb="4">
      <t>ブンセキヒョウ</t>
    </rPh>
    <rPh sb="6" eb="9">
      <t>ロウキュウカ</t>
    </rPh>
    <rPh sb="14" eb="16">
      <t>ガイトウ</t>
    </rPh>
    <rPh sb="16" eb="18">
      <t>スウチ</t>
    </rPh>
    <rPh sb="23" eb="25">
      <t>キョウヨウ</t>
    </rPh>
    <rPh sb="25" eb="27">
      <t>カイシ</t>
    </rPh>
    <rPh sb="31" eb="32">
      <t>ネン</t>
    </rPh>
    <rPh sb="33" eb="34">
      <t>コ</t>
    </rPh>
    <rPh sb="36" eb="38">
      <t>シセツ</t>
    </rPh>
    <rPh sb="39" eb="41">
      <t>カンロ</t>
    </rPh>
    <rPh sb="45" eb="47">
      <t>ケイネン</t>
    </rPh>
    <rPh sb="47" eb="49">
      <t>シヨウ</t>
    </rPh>
    <rPh sb="52" eb="54">
      <t>キキ</t>
    </rPh>
    <rPh sb="55" eb="57">
      <t>コショウ</t>
    </rPh>
    <rPh sb="57" eb="58">
      <t>トウ</t>
    </rPh>
    <rPh sb="59" eb="61">
      <t>ハッセイ</t>
    </rPh>
    <rPh sb="65" eb="67">
      <t>ジョウキョウ</t>
    </rPh>
    <rPh sb="73" eb="77">
      <t>チョウジュミョウカ</t>
    </rPh>
    <rPh sb="78" eb="79">
      <t>フ</t>
    </rPh>
    <rPh sb="83" eb="86">
      <t>ケイカクテキ</t>
    </rPh>
    <rPh sb="87" eb="89">
      <t>コウシン</t>
    </rPh>
    <rPh sb="90" eb="92">
      <t>シュウゼン</t>
    </rPh>
    <rPh sb="93" eb="95">
      <t>ヒツヨウ</t>
    </rPh>
    <rPh sb="99" eb="100">
      <t>カンガ</t>
    </rPh>
    <phoneticPr fontId="4"/>
  </si>
  <si>
    <t>　収入の大部分を他会計からの繰入金に依存している状況である。施設の老朽化により、維持管理費はさらに増加することが予想されるため、計画的に更新を行っていくことや、使用料収入増加を目指した取り組みが必要である。</t>
    <rPh sb="1" eb="3">
      <t>シュウニュウ</t>
    </rPh>
    <rPh sb="4" eb="7">
      <t>ダイブブン</t>
    </rPh>
    <rPh sb="8" eb="9">
      <t>タ</t>
    </rPh>
    <rPh sb="9" eb="11">
      <t>カイケイ</t>
    </rPh>
    <rPh sb="14" eb="16">
      <t>クリイレ</t>
    </rPh>
    <rPh sb="16" eb="17">
      <t>キン</t>
    </rPh>
    <rPh sb="18" eb="20">
      <t>イゾン</t>
    </rPh>
    <rPh sb="24" eb="26">
      <t>ジョウキョウ</t>
    </rPh>
    <rPh sb="30" eb="32">
      <t>シセツ</t>
    </rPh>
    <rPh sb="33" eb="36">
      <t>ロウキュウカ</t>
    </rPh>
    <rPh sb="40" eb="42">
      <t>イジ</t>
    </rPh>
    <rPh sb="42" eb="45">
      <t>カンリヒ</t>
    </rPh>
    <rPh sb="49" eb="51">
      <t>ゾウカ</t>
    </rPh>
    <rPh sb="56" eb="58">
      <t>ヨソウ</t>
    </rPh>
    <rPh sb="64" eb="67">
      <t>ケイカクテキ</t>
    </rPh>
    <rPh sb="68" eb="70">
      <t>コウシン</t>
    </rPh>
    <rPh sb="71" eb="72">
      <t>オコナ</t>
    </rPh>
    <rPh sb="80" eb="83">
      <t>シヨウリョウ</t>
    </rPh>
    <rPh sb="83" eb="85">
      <t>シュウニュウ</t>
    </rPh>
    <rPh sb="85" eb="87">
      <t>ゾウカ</t>
    </rPh>
    <rPh sb="88" eb="90">
      <t>メザ</t>
    </rPh>
    <rPh sb="92" eb="93">
      <t>ト</t>
    </rPh>
    <rPh sb="94" eb="95">
      <t>ク</t>
    </rPh>
    <rPh sb="97" eb="9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</si>
</sst>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1-4A21-847A-5F131FC8C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1-4A21-847A-5F131FC8C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90.41</c:v>
                </c:pt>
                <c:pt idx="1">
                  <c:v>93.65</c:v>
                </c:pt>
                <c:pt idx="2">
                  <c:v>90.87</c:v>
                </c:pt>
                <c:pt idx="3">
                  <c:v>90.87</c:v>
                </c:pt>
                <c:pt idx="4">
                  <c:v>85.52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3-4B06-ACC9-98505D12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3-4B06-ACC9-98505D12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60.07</c:v>
                </c:pt>
                <c:pt idx="1">
                  <c:v>60.84</c:v>
                </c:pt>
                <c:pt idx="2">
                  <c:v>62.85</c:v>
                </c:pt>
                <c:pt idx="3">
                  <c:v>63.72</c:v>
                </c:pt>
                <c:pt idx="4">
                  <c:v>63.23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7-424E-B897-F1004615B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7-424E-B897-F1004615B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101.19</c:v>
                </c:pt>
                <c:pt idx="1">
                  <c:v>87.97</c:v>
                </c:pt>
                <c:pt idx="2">
                  <c:v>98.81</c:v>
                </c:pt>
                <c:pt idx="3">
                  <c:v>109.62</c:v>
                </c:pt>
                <c:pt idx="4">
                  <c:v>100.03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E-40EB-ACDB-5FF86371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E-40EB-ACDB-5FF86371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9-448C-B4C4-64A750D19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9-448C-B4C4-64A750D19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5-4C60-8ED5-8F4F01CA9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5-4C60-8ED5-8F4F01CA9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8-40D9-A80C-AC988C72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8-40D9-A80C-AC988C72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A-4416-AE50-DACD4D8E1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A-4416-AE50-DACD4D8E1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C-483C-BF97-84F633CC0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FC-483C-BF97-84F633CC0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65.89</c:v>
                </c:pt>
                <c:pt idx="1">
                  <c:v>44.01</c:v>
                </c:pt>
                <c:pt idx="2">
                  <c:v>36.729999999999997</c:v>
                </c:pt>
                <c:pt idx="3">
                  <c:v>53.38</c:v>
                </c:pt>
                <c:pt idx="4">
                  <c:v>62.87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B-4EE3-B247-0EE4FA61D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B-4EE3-B247-0EE4FA61D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131.27000000000001</c:v>
                </c:pt>
                <c:pt idx="1">
                  <c:v>184.86</c:v>
                </c:pt>
                <c:pt idx="2">
                  <c:v>242.17</c:v>
                </c:pt>
                <c:pt idx="3">
                  <c:v>162.9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0-4345-B51A-9151BFDC0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0-4345-B51A-9151BFDC0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Y1" zoomScale="80" zoomScaleNormal="8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中島村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4990</v>
      </c>
      <c r="AM8" s="69"/>
      <c r="AN8" s="69"/>
      <c r="AO8" s="69"/>
      <c r="AP8" s="69"/>
      <c r="AQ8" s="69"/>
      <c r="AR8" s="69"/>
      <c r="AS8" s="69"/>
      <c r="AT8" s="68">
        <f>データ!T6</f>
        <v>18.920000000000002</v>
      </c>
      <c r="AU8" s="68"/>
      <c r="AV8" s="68"/>
      <c r="AW8" s="68"/>
      <c r="AX8" s="68"/>
      <c r="AY8" s="68"/>
      <c r="AZ8" s="68"/>
      <c r="BA8" s="68"/>
      <c r="BB8" s="68">
        <f>データ!U6</f>
        <v>263.74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72.239999999999995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3456</v>
      </c>
      <c r="AE10" s="69"/>
      <c r="AF10" s="69"/>
      <c r="AG10" s="69"/>
      <c r="AH10" s="69"/>
      <c r="AI10" s="69"/>
      <c r="AJ10" s="69"/>
      <c r="AK10" s="2"/>
      <c r="AL10" s="69">
        <f>データ!V6</f>
        <v>3584</v>
      </c>
      <c r="AM10" s="69"/>
      <c r="AN10" s="69"/>
      <c r="AO10" s="69"/>
      <c r="AP10" s="69"/>
      <c r="AQ10" s="69"/>
      <c r="AR10" s="69"/>
      <c r="AS10" s="69"/>
      <c r="AT10" s="68">
        <f>データ!W6</f>
        <v>5.89</v>
      </c>
      <c r="AU10" s="68"/>
      <c r="AV10" s="68"/>
      <c r="AW10" s="68"/>
      <c r="AX10" s="68"/>
      <c r="AY10" s="68"/>
      <c r="AZ10" s="68"/>
      <c r="BA10" s="68"/>
      <c r="BB10" s="68">
        <f>データ!X6</f>
        <v>608.49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121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122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45</v>
      </c>
      <c r="O86" s="26" t="str">
        <f>データ!EO6</f>
        <v>【0.16】</v>
      </c>
    </row>
  </sheetData>
  <sheetProtection algorithmName="SHA-512" hashValue="5KzRYNSknnqercVr8wGN0USCWjjAAIPbUA0XxTAU4KbtrsQSs5YLMrKZJpcBC3nOXraXBlTRiJd00NJWxXNk7g==" saltValue="4arMeppl56G17dwQFmAER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74659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中島村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72.239999999999995</v>
      </c>
      <c r="Q6" s="34">
        <f t="shared" si="3"/>
        <v>100</v>
      </c>
      <c r="R6" s="34">
        <f t="shared" si="3"/>
        <v>3456</v>
      </c>
      <c r="S6" s="34">
        <f t="shared" si="3"/>
        <v>4990</v>
      </c>
      <c r="T6" s="34">
        <f t="shared" si="3"/>
        <v>18.920000000000002</v>
      </c>
      <c r="U6" s="34">
        <f t="shared" si="3"/>
        <v>263.74</v>
      </c>
      <c r="V6" s="34">
        <f t="shared" si="3"/>
        <v>3584</v>
      </c>
      <c r="W6" s="34">
        <f t="shared" si="3"/>
        <v>5.89</v>
      </c>
      <c r="X6" s="34">
        <f t="shared" si="3"/>
        <v>608.49</v>
      </c>
      <c r="Y6" s="35">
        <f>IF(Y7="",NA(),Y7)</f>
        <v>101.19</v>
      </c>
      <c r="Z6" s="35">
        <f t="shared" ref="Z6:AH6" si="4">IF(Z7="",NA(),Z7)</f>
        <v>87.97</v>
      </c>
      <c r="AA6" s="35">
        <f t="shared" si="4"/>
        <v>98.81</v>
      </c>
      <c r="AB6" s="35">
        <f t="shared" si="4"/>
        <v>109.62</v>
      </c>
      <c r="AC6" s="35">
        <f t="shared" si="4"/>
        <v>100.03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65.89</v>
      </c>
      <c r="BR6" s="35">
        <f t="shared" ref="BR6:BZ6" si="8">IF(BR7="",NA(),BR7)</f>
        <v>44.01</v>
      </c>
      <c r="BS6" s="35">
        <f t="shared" si="8"/>
        <v>36.729999999999997</v>
      </c>
      <c r="BT6" s="35">
        <f t="shared" si="8"/>
        <v>53.38</v>
      </c>
      <c r="BU6" s="35">
        <f t="shared" si="8"/>
        <v>62.87</v>
      </c>
      <c r="BV6" s="35">
        <f t="shared" si="8"/>
        <v>55.32</v>
      </c>
      <c r="BW6" s="35">
        <f t="shared" si="8"/>
        <v>59.8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131.27000000000001</v>
      </c>
      <c r="CC6" s="35">
        <f t="shared" ref="CC6:CK6" si="9">IF(CC7="",NA(),CC7)</f>
        <v>184.86</v>
      </c>
      <c r="CD6" s="35">
        <f t="shared" si="9"/>
        <v>242.17</v>
      </c>
      <c r="CE6" s="35">
        <f t="shared" si="9"/>
        <v>162.9</v>
      </c>
      <c r="CF6" s="35">
        <f t="shared" si="9"/>
        <v>150</v>
      </c>
      <c r="CG6" s="35">
        <f t="shared" si="9"/>
        <v>283.17</v>
      </c>
      <c r="CH6" s="35">
        <f t="shared" si="9"/>
        <v>263.76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90.41</v>
      </c>
      <c r="CN6" s="35">
        <f t="shared" ref="CN6:CV6" si="10">IF(CN7="",NA(),CN7)</f>
        <v>93.65</v>
      </c>
      <c r="CO6" s="35">
        <f t="shared" si="10"/>
        <v>90.87</v>
      </c>
      <c r="CP6" s="35">
        <f t="shared" si="10"/>
        <v>90.87</v>
      </c>
      <c r="CQ6" s="35">
        <f t="shared" si="10"/>
        <v>85.52</v>
      </c>
      <c r="CR6" s="35">
        <f t="shared" si="10"/>
        <v>60.65</v>
      </c>
      <c r="CS6" s="35">
        <f t="shared" si="10"/>
        <v>51.75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60.07</v>
      </c>
      <c r="CY6" s="35">
        <f t="shared" ref="CY6:DG6" si="11">IF(CY7="",NA(),CY7)</f>
        <v>60.84</v>
      </c>
      <c r="CZ6" s="35">
        <f t="shared" si="11"/>
        <v>62.85</v>
      </c>
      <c r="DA6" s="35">
        <f t="shared" si="11"/>
        <v>63.72</v>
      </c>
      <c r="DB6" s="35">
        <f t="shared" si="11"/>
        <v>63.23</v>
      </c>
      <c r="DC6" s="35">
        <f t="shared" si="11"/>
        <v>84.58</v>
      </c>
      <c r="DD6" s="35">
        <f t="shared" si="11"/>
        <v>84.84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74659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72.239999999999995</v>
      </c>
      <c r="Q7" s="38">
        <v>100</v>
      </c>
      <c r="R7" s="38">
        <v>3456</v>
      </c>
      <c r="S7" s="38">
        <v>4990</v>
      </c>
      <c r="T7" s="38">
        <v>18.920000000000002</v>
      </c>
      <c r="U7" s="38">
        <v>263.74</v>
      </c>
      <c r="V7" s="38">
        <v>3584</v>
      </c>
      <c r="W7" s="38">
        <v>5.89</v>
      </c>
      <c r="X7" s="38">
        <v>608.49</v>
      </c>
      <c r="Y7" s="38">
        <v>101.19</v>
      </c>
      <c r="Z7" s="38">
        <v>87.97</v>
      </c>
      <c r="AA7" s="38">
        <v>98.81</v>
      </c>
      <c r="AB7" s="38">
        <v>109.62</v>
      </c>
      <c r="AC7" s="38">
        <v>100.03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65.89</v>
      </c>
      <c r="BR7" s="38">
        <v>44.01</v>
      </c>
      <c r="BS7" s="38">
        <v>36.729999999999997</v>
      </c>
      <c r="BT7" s="38">
        <v>53.38</v>
      </c>
      <c r="BU7" s="38">
        <v>62.87</v>
      </c>
      <c r="BV7" s="38">
        <v>55.32</v>
      </c>
      <c r="BW7" s="38">
        <v>59.8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131.27000000000001</v>
      </c>
      <c r="CC7" s="38">
        <v>184.86</v>
      </c>
      <c r="CD7" s="38">
        <v>242.17</v>
      </c>
      <c r="CE7" s="38">
        <v>162.9</v>
      </c>
      <c r="CF7" s="38">
        <v>150</v>
      </c>
      <c r="CG7" s="38">
        <v>283.17</v>
      </c>
      <c r="CH7" s="38">
        <v>263.76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90.41</v>
      </c>
      <c r="CN7" s="38">
        <v>93.65</v>
      </c>
      <c r="CO7" s="38">
        <v>90.87</v>
      </c>
      <c r="CP7" s="38">
        <v>90.87</v>
      </c>
      <c r="CQ7" s="38">
        <v>85.52</v>
      </c>
      <c r="CR7" s="38">
        <v>60.65</v>
      </c>
      <c r="CS7" s="38">
        <v>51.75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60.07</v>
      </c>
      <c r="CY7" s="38">
        <v>60.84</v>
      </c>
      <c r="CZ7" s="38">
        <v>62.85</v>
      </c>
      <c r="DA7" s="38">
        <v>63.72</v>
      </c>
      <c r="DB7" s="38">
        <v>63.23</v>
      </c>
      <c r="DC7" s="38">
        <v>84.58</v>
      </c>
      <c r="DD7" s="38">
        <v>84.84</v>
      </c>
      <c r="DE7" s="38">
        <v>90.04</v>
      </c>
      <c r="DF7" s="38">
        <v>90.11</v>
      </c>
      <c r="DG7" s="38">
        <v>90.52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0.04</v>
      </c>
      <c r="EM7" s="38">
        <v>0.02</v>
      </c>
      <c r="EN7" s="38">
        <v>0.02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117</v>
      </c>
      <c r="F13" t="s">
        <v>118</v>
      </c>
      <c r="G13" t="s">
        <v>119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2022-01-18T23:53:24Z</cp:lastPrinted>
  <dcterms:created xsi:type="dcterms:W3CDTF">2021-12-03T07:55:46Z</dcterms:created>
  <dcterms:modified xsi:type="dcterms:W3CDTF">2022-01-19T06:30:52Z</dcterms:modified>
  <cp:category/>
</cp:coreProperties>
</file>