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経営比較分析表】2020_074462_47_1718\【経営比較分析表】2020_074462_47_1718\"/>
    </mc:Choice>
  </mc:AlternateContent>
  <workbookProtection workbookAlgorithmName="SHA-512" workbookHashValue="MT6S7habe6rM/anms0vWh37tCCd7+Wh2Qz/52+pwLpUZ2C7EwBJxguMAUBI7GbRLq5NUyTRpSgmz2WVYvSV4pw==" workbookSaltValue="umqAkrN91YP+F82yVa5qZQ==" workbookSpinCount="100000" lockStructure="1"/>
  <bookViews>
    <workbookView xWindow="93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AD8" i="4"/>
  <c r="P8" i="4"/>
  <c r="I8" i="4"/>
  <c r="B8" i="4"/>
</calcChain>
</file>

<file path=xl/sharedStrings.xml><?xml version="1.0" encoding="utf-8"?>
<sst xmlns="http://schemas.openxmlformats.org/spreadsheetml/2006/main" count="247" uniqueCount="119">
  <si>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</si>
  <si>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</si>
  <si>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</si>
  <si>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</si>
  <si>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</si>
  <si>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</si>
  <si>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</si>
  <si>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</si>
  <si>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</si>
  <si>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</si>
  <si>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</si>
  <si>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</si>
  <si>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</si>
  <si>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</si>
  <si>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</si>
  <si>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</si>
  <si>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</si>
  <si>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</si>
  <si>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</si>
  <si>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</si>
  <si>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</si>
  <si>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</si>
  <si>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</si>
  <si>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</si>
  <si>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</si>
  <si>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</si>
  <si>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</si>
  <si>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</si>
  <si>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</si>
  <si>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</si>
  <si>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</si>
  <si>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</si>
  <si>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</si>
  <si>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</si>
  <si>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</si>
  <si>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</si>
  <si>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</si>
  <si>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</si>
  <si>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</si>
  <si>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</si>
  <si>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</si>
  <si>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</si>
  <si>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</si>
  <si>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</si>
  <si>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</si>
  <si>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</si>
  <si>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</si>
  <si>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</si>
  <si>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</si>
  <si>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</si>
  <si>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</si>
  <si>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</si>
  <si>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</si>
  <si>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</si>
  <si>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</si>
  <si>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</si>
  <si>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</si>
  <si>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</si>
  <si>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</si>
  <si>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</si>
  <si>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</si>
  <si>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</si>
  <si>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</si>
  <si>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</si>
  <si>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</si>
  <si>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</si>
  <si>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</si>
  <si>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</si>
  <si>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</si>
  <si>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</si>
  <si>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</si>
  <si>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</si>
  <si>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</si>
  <si>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</si>
  <si>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</si>
  <si>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</si>
  <si>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</si>
  <si>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</si>
  <si>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</si>
  <si>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</si>
  <si>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</si>
  <si>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</si>
  <si>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</si>
  <si>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</si>
  <si>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</si>
  <si>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</si>
  <si>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</si>
  <si>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</si>
  <si>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</si>
  <si>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</si>
  <si>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</si>
  <si>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</si>
  <si>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</si>
  <si>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</si>
  <si>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</si>
  <si>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</si>
  <si>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</si>
  <si>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</si>
  <si>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昭和村</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</si>
  <si>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</si>
  <si>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</si>
  <si>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</si>
  <si>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</si>
  <si>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</si>
  <si>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</si>
  <si>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</si>
  <si>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</si>
  <si>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</si>
  <si>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</si>
  <si>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</si>
  <si>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</si>
  <si>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</si>
  <si>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</si>
  <si>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</si>
  <si>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</si>
  <si>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</si>
  <si>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①収益的収支比率
100％を超えており取り組みの効果が認められる。
⑤経費回収率
近年は横ばいとなっているが、類似団体平均値を下回っている。維持管理コストの削減に力をいれたい。
⑥汚水処理原価
類似団体平均値を上回る数値で推移している。人口や地理的要件により、改善が難しいところもあるが、引き続き改善の取り組みを続けていきたい。
⑦施設利用率
類似団体平均値を下回ってはいるが事業の性質上、改善が難しい。
⑧水洗化率
高い水準で推移しており、取り組みの効果が認められる。</t>
    <rPh sb="14" eb="15">
      <t>コ</t>
    </rPh>
    <rPh sb="19" eb="20">
      <t>ト</t>
    </rPh>
    <rPh sb="21" eb="22">
      <t>ク</t>
    </rPh>
    <rPh sb="24" eb="26">
      <t>コウカ</t>
    </rPh>
    <rPh sb="27" eb="28">
      <t>ミト</t>
    </rPh>
    <rPh sb="42" eb="44">
      <t>キンネン</t>
    </rPh>
    <rPh sb="45" eb="46">
      <t>ヨコ</t>
    </rPh>
    <rPh sb="56" eb="58">
      <t>ルイジ</t>
    </rPh>
    <rPh sb="58" eb="60">
      <t>ダンタイ</t>
    </rPh>
    <rPh sb="60" eb="62">
      <t>ヘイキン</t>
    </rPh>
    <rPh sb="62" eb="63">
      <t>チ</t>
    </rPh>
    <rPh sb="64" eb="66">
      <t>シタマワ</t>
    </rPh>
    <rPh sb="71" eb="73">
      <t>イジ</t>
    </rPh>
    <rPh sb="73" eb="75">
      <t>カンリ</t>
    </rPh>
    <rPh sb="79" eb="81">
      <t>サクゲン</t>
    </rPh>
    <rPh sb="82" eb="83">
      <t>チカラ</t>
    </rPh>
    <rPh sb="99" eb="101">
      <t>ルイジ</t>
    </rPh>
    <rPh sb="101" eb="103">
      <t>ダンタイ</t>
    </rPh>
    <rPh sb="103" eb="106">
      <t>ヘイキンチ</t>
    </rPh>
    <rPh sb="107" eb="109">
      <t>ウワマワ</t>
    </rPh>
    <rPh sb="110" eb="112">
      <t>スウチ</t>
    </rPh>
    <rPh sb="113" eb="115">
      <t>スイイ</t>
    </rPh>
    <rPh sb="120" eb="122">
      <t>ジンコウ</t>
    </rPh>
    <rPh sb="123" eb="126">
      <t>チリテキ</t>
    </rPh>
    <rPh sb="126" eb="128">
      <t>ヨウケン</t>
    </rPh>
    <rPh sb="132" eb="134">
      <t>カイゼン</t>
    </rPh>
    <rPh sb="135" eb="136">
      <t>ムズカ</t>
    </rPh>
    <rPh sb="146" eb="147">
      <t>ヒ</t>
    </rPh>
    <rPh sb="148" eb="149">
      <t>ツヅ</t>
    </rPh>
    <rPh sb="150" eb="152">
      <t>カイゼン</t>
    </rPh>
    <rPh sb="153" eb="154">
      <t>ト</t>
    </rPh>
    <rPh sb="155" eb="156">
      <t>ク</t>
    </rPh>
    <rPh sb="158" eb="159">
      <t>ツヅ</t>
    </rPh>
    <rPh sb="183" eb="185">
      <t>シタマワ</t>
    </rPh>
    <rPh sb="191" eb="193">
      <t>ジギョウ</t>
    </rPh>
    <rPh sb="194" eb="197">
      <t>セイシツジョウ</t>
    </rPh>
    <rPh sb="198" eb="200">
      <t>カイゼン</t>
    </rPh>
    <rPh sb="201" eb="202">
      <t>ムズカ</t>
    </rPh>
    <phoneticPr fontId="4"/>
  </si>
  <si>
    <t>維持管理業務の中で、設備を確認し修繕を実施している。現在、大きな改修の予定はない。</t>
    <rPh sb="0" eb="2">
      <t>イジ</t>
    </rPh>
    <rPh sb="2" eb="4">
      <t>カンリ</t>
    </rPh>
    <rPh sb="4" eb="6">
      <t>ギョウム</t>
    </rPh>
    <rPh sb="7" eb="8">
      <t>ナカ</t>
    </rPh>
    <rPh sb="10" eb="12">
      <t>セツビ</t>
    </rPh>
    <rPh sb="13" eb="15">
      <t>カクニン</t>
    </rPh>
    <rPh sb="16" eb="18">
      <t>シュウゼン</t>
    </rPh>
    <rPh sb="19" eb="21">
      <t>ジッシ</t>
    </rPh>
    <rPh sb="26" eb="28">
      <t>ゲンザイ</t>
    </rPh>
    <rPh sb="29" eb="30">
      <t>オオ</t>
    </rPh>
    <rPh sb="32" eb="34">
      <t>カイシュウ</t>
    </rPh>
    <rPh sb="35" eb="37">
      <t>ヨテイ</t>
    </rPh>
    <phoneticPr fontId="4"/>
  </si>
  <si>
    <t>年々料金収入が減少傾向にあるため、施設規模の検討と維持管理コストの削減は引き続き検討が必要である。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</si>
</sst>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1DE-4D03-B737-4884FBF14A6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1DE-4D03-B737-4884FBF14A6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28.57</c:v>
                </c:pt>
                <c:pt idx="1">
                  <c:v>26.98</c:v>
                </c:pt>
                <c:pt idx="2">
                  <c:v>25.4</c:v>
                </c:pt>
                <c:pt idx="3">
                  <c:v>25.4</c:v>
                </c:pt>
                <c:pt idx="4">
                  <c:v>25.4</c:v>
                </c:pt>
              </c:numCache>
            </c:numRef>
          </c:val>
          <c:extLst>
            <c:ext xmlns:c16="http://schemas.microsoft.com/office/drawing/2014/chart" uri="{C3380CC4-5D6E-409C-BE32-E72D297353CC}">
              <c16:uniqueId val="{00000000-6F20-47C7-98AE-70CF041C882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61.55</c:v>
                </c:pt>
                <c:pt idx="1">
                  <c:v>57.22</c:v>
                </c:pt>
                <c:pt idx="2">
                  <c:v>54.93</c:v>
                </c:pt>
                <c:pt idx="3">
                  <c:v>55.96</c:v>
                </c:pt>
                <c:pt idx="4">
                  <c:v>58.19</c:v>
                </c:pt>
              </c:numCache>
            </c:numRef>
          </c:val>
          <c:smooth val="0"/>
          <c:extLst>
            <c:ext xmlns:c16="http://schemas.microsoft.com/office/drawing/2014/chart" uri="{C3380CC4-5D6E-409C-BE32-E72D297353CC}">
              <c16:uniqueId val="{00000001-6F20-47C7-98AE-70CF041C882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86.67</c:v>
                </c:pt>
                <c:pt idx="1">
                  <c:v>85.42</c:v>
                </c:pt>
                <c:pt idx="2">
                  <c:v>88.42</c:v>
                </c:pt>
                <c:pt idx="3">
                  <c:v>83.7</c:v>
                </c:pt>
                <c:pt idx="4">
                  <c:v>91.01</c:v>
                </c:pt>
              </c:numCache>
            </c:numRef>
          </c:val>
          <c:extLst>
            <c:ext xmlns:c16="http://schemas.microsoft.com/office/drawing/2014/chart" uri="{C3380CC4-5D6E-409C-BE32-E72D297353CC}">
              <c16:uniqueId val="{00000000-2C9A-4017-BCD0-81D5643257F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67.489999999999995</c:v>
                </c:pt>
                <c:pt idx="1">
                  <c:v>67.290000000000006</c:v>
                </c:pt>
                <c:pt idx="2">
                  <c:v>65.569999999999993</c:v>
                </c:pt>
                <c:pt idx="3">
                  <c:v>60.12</c:v>
                </c:pt>
                <c:pt idx="4">
                  <c:v>87.8</c:v>
                </c:pt>
              </c:numCache>
            </c:numRef>
          </c:val>
          <c:smooth val="0"/>
          <c:extLst>
            <c:ext xmlns:c16="http://schemas.microsoft.com/office/drawing/2014/chart" uri="{C3380CC4-5D6E-409C-BE32-E72D297353CC}">
              <c16:uniqueId val="{00000001-2C9A-4017-BCD0-81D5643257F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88.92</c:v>
                </c:pt>
                <c:pt idx="1">
                  <c:v>87.52</c:v>
                </c:pt>
                <c:pt idx="2">
                  <c:v>104.38</c:v>
                </c:pt>
                <c:pt idx="3">
                  <c:v>93.89</c:v>
                </c:pt>
                <c:pt idx="4">
                  <c:v>105.11</c:v>
                </c:pt>
              </c:numCache>
            </c:numRef>
          </c:val>
          <c:extLst>
            <c:ext xmlns:c16="http://schemas.microsoft.com/office/drawing/2014/chart" uri="{C3380CC4-5D6E-409C-BE32-E72D297353CC}">
              <c16:uniqueId val="{00000000-0EA8-4F69-BB35-0127071F64F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A8-4F69-BB35-0127071F64F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A35-4B98-868E-D5634DCBE88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35-4B98-868E-D5634DCBE88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7F8-4F86-BAC1-3CFE86E8232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F8-4F86-BAC1-3CFE86E8232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61-4FE1-A2CC-C86717FA49B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61-4FE1-A2CC-C86717FA49B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414-4833-ACB8-1DA47500CF1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14-4833-ACB8-1DA47500CF1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quot;-&quot;">
                  <c:v>519.17999999999995</c:v>
                </c:pt>
                <c:pt idx="1">
                  <c:v>0</c:v>
                </c:pt>
                <c:pt idx="2">
                  <c:v>0</c:v>
                </c:pt>
                <c:pt idx="3">
                  <c:v>0</c:v>
                </c:pt>
                <c:pt idx="4">
                  <c:v>0</c:v>
                </c:pt>
              </c:numCache>
            </c:numRef>
          </c:val>
          <c:extLst>
            <c:ext xmlns:c16="http://schemas.microsoft.com/office/drawing/2014/chart" uri="{C3380CC4-5D6E-409C-BE32-E72D297353CC}">
              <c16:uniqueId val="{00000000-8407-4B9E-A9F4-623D1D9196C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413.5</c:v>
                </c:pt>
                <c:pt idx="1">
                  <c:v>407.42</c:v>
                </c:pt>
                <c:pt idx="2">
                  <c:v>386.46</c:v>
                </c:pt>
                <c:pt idx="3">
                  <c:v>421.25</c:v>
                </c:pt>
                <c:pt idx="4">
                  <c:v>294.27</c:v>
                </c:pt>
              </c:numCache>
            </c:numRef>
          </c:val>
          <c:smooth val="0"/>
          <c:extLst>
            <c:ext xmlns:c16="http://schemas.microsoft.com/office/drawing/2014/chart" uri="{C3380CC4-5D6E-409C-BE32-E72D297353CC}">
              <c16:uniqueId val="{00000001-8407-4B9E-A9F4-623D1D9196C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24.51</c:v>
                </c:pt>
                <c:pt idx="1">
                  <c:v>37.53</c:v>
                </c:pt>
                <c:pt idx="2">
                  <c:v>37.47</c:v>
                </c:pt>
                <c:pt idx="3">
                  <c:v>35.54</c:v>
                </c:pt>
                <c:pt idx="4">
                  <c:v>37.74</c:v>
                </c:pt>
              </c:numCache>
            </c:numRef>
          </c:val>
          <c:extLst>
            <c:ext xmlns:c16="http://schemas.microsoft.com/office/drawing/2014/chart" uri="{C3380CC4-5D6E-409C-BE32-E72D297353CC}">
              <c16:uniqueId val="{00000000-F6CA-4E52-AA48-88A8008DE60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55.84</c:v>
                </c:pt>
                <c:pt idx="1">
                  <c:v>57.08</c:v>
                </c:pt>
                <c:pt idx="2">
                  <c:v>55.85</c:v>
                </c:pt>
                <c:pt idx="3">
                  <c:v>53.23</c:v>
                </c:pt>
                <c:pt idx="4">
                  <c:v>60.59</c:v>
                </c:pt>
              </c:numCache>
            </c:numRef>
          </c:val>
          <c:smooth val="0"/>
          <c:extLst>
            <c:ext xmlns:c16="http://schemas.microsoft.com/office/drawing/2014/chart" uri="{C3380CC4-5D6E-409C-BE32-E72D297353CC}">
              <c16:uniqueId val="{00000001-F6CA-4E52-AA48-88A8008DE60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759.73</c:v>
                </c:pt>
                <c:pt idx="1">
                  <c:v>504.11</c:v>
                </c:pt>
                <c:pt idx="2">
                  <c:v>503.6</c:v>
                </c:pt>
                <c:pt idx="3">
                  <c:v>546.52</c:v>
                </c:pt>
                <c:pt idx="4">
                  <c:v>482.3</c:v>
                </c:pt>
              </c:numCache>
            </c:numRef>
          </c:val>
          <c:extLst>
            <c:ext xmlns:c16="http://schemas.microsoft.com/office/drawing/2014/chart" uri="{C3380CC4-5D6E-409C-BE32-E72D297353CC}">
              <c16:uniqueId val="{00000000-6EB9-45CC-83B2-5AF7C4F6236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287.57</c:v>
                </c:pt>
                <c:pt idx="1">
                  <c:v>286.86</c:v>
                </c:pt>
                <c:pt idx="2">
                  <c:v>287.91000000000003</c:v>
                </c:pt>
                <c:pt idx="3">
                  <c:v>283.3</c:v>
                </c:pt>
                <c:pt idx="4">
                  <c:v>280.23</c:v>
                </c:pt>
              </c:numCache>
            </c:numRef>
          </c:val>
          <c:smooth val="0"/>
          <c:extLst>
            <c:ext xmlns:c16="http://schemas.microsoft.com/office/drawing/2014/chart" uri="{C3380CC4-5D6E-409C-BE32-E72D297353CC}">
              <c16:uniqueId val="{00000001-6EB9-45CC-83B2-5AF7C4F6236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I52" zoomScaleNormal="100" workbookViewId="0">
      <selection activeCell="BE59" sqref="BE5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福島県　昭和村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K2</v>
      </c>
      <c r="X8" s="72"/>
      <c r="Y8" s="72"/>
      <c r="Z8" s="72"/>
      <c r="AA8" s="72"/>
      <c r="AB8" s="72"/>
      <c r="AC8" s="72"/>
      <c r="AD8" s="73" t="str">
        <f>データ!$M$6</f>
        <v>非設置</v>
      </c>
      <c r="AE8" s="73"/>
      <c r="AF8" s="73"/>
      <c r="AG8" s="73"/>
      <c r="AH8" s="73"/>
      <c r="AI8" s="73"/>
      <c r="AJ8" s="73"/>
      <c r="AK8" s="3"/>
      <c r="AL8" s="69">
        <f>データ!S6</f>
        <v>1218</v>
      </c>
      <c r="AM8" s="69"/>
      <c r="AN8" s="69"/>
      <c r="AO8" s="69"/>
      <c r="AP8" s="69"/>
      <c r="AQ8" s="69"/>
      <c r="AR8" s="69"/>
      <c r="AS8" s="69"/>
      <c r="AT8" s="68">
        <f>データ!T6</f>
        <v>209.46</v>
      </c>
      <c r="AU8" s="68"/>
      <c r="AV8" s="68"/>
      <c r="AW8" s="68"/>
      <c r="AX8" s="68"/>
      <c r="AY8" s="68"/>
      <c r="AZ8" s="68"/>
      <c r="BA8" s="68"/>
      <c r="BB8" s="68">
        <f>データ!U6</f>
        <v>5.81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7.4</v>
      </c>
      <c r="Q10" s="68"/>
      <c r="R10" s="68"/>
      <c r="S10" s="68"/>
      <c r="T10" s="68"/>
      <c r="U10" s="68"/>
      <c r="V10" s="68"/>
      <c r="W10" s="68">
        <f>データ!Q6</f>
        <v>100</v>
      </c>
      <c r="X10" s="68"/>
      <c r="Y10" s="68"/>
      <c r="Z10" s="68"/>
      <c r="AA10" s="68"/>
      <c r="AB10" s="68"/>
      <c r="AC10" s="68"/>
      <c r="AD10" s="69">
        <f>データ!R6</f>
        <v>3300</v>
      </c>
      <c r="AE10" s="69"/>
      <c r="AF10" s="69"/>
      <c r="AG10" s="69"/>
      <c r="AH10" s="69"/>
      <c r="AI10" s="69"/>
      <c r="AJ10" s="69"/>
      <c r="AK10" s="2"/>
      <c r="AL10" s="69">
        <f>データ!V6</f>
        <v>89</v>
      </c>
      <c r="AM10" s="69"/>
      <c r="AN10" s="69"/>
      <c r="AO10" s="69"/>
      <c r="AP10" s="69"/>
      <c r="AQ10" s="69"/>
      <c r="AR10" s="69"/>
      <c r="AS10" s="69"/>
      <c r="AT10" s="68">
        <f>データ!W6</f>
        <v>0.03</v>
      </c>
      <c r="AU10" s="68"/>
      <c r="AV10" s="68"/>
      <c r="AW10" s="68"/>
      <c r="AX10" s="68"/>
      <c r="AY10" s="68"/>
      <c r="AZ10" s="68"/>
      <c r="BA10" s="68"/>
      <c r="BB10" s="68">
        <f>データ!X6</f>
        <v>2966.67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【314.13】</v>
      </c>
      <c r="I86" s="26" t="str">
        <f>データ!CA6</f>
        <v>【58.42】</v>
      </c>
      <c r="J86" s="26" t="str">
        <f>データ!CL6</f>
        <v>【282.28】</v>
      </c>
      <c r="K86" s="26" t="str">
        <f>データ!CW6</f>
        <v>【57.83】</v>
      </c>
      <c r="L86" s="26" t="str">
        <f>データ!DH6</f>
        <v>【77.67】</v>
      </c>
      <c r="M86" s="26" t="s">
        <v>43</v>
      </c>
      <c r="N86" s="26" t="s">
        <v>44</v>
      </c>
      <c r="O86" s="26" t="str">
        <f>データ!EO6</f>
        <v>【-】</v>
      </c>
    </row>
  </sheetData>
  <sheetProtection algorithmName="SHA-512" hashValue="VoQJvU/pMEefWNVyIVZ0aB0jlqzwfPtTiITbTwNuzIaqk11UxoWTl/sWY8nuEs4c8ZuCXqDmhpFXqK+D4sWZtA==" saltValue="4emsW37YqNOLR8zZx8P5q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74462</v>
      </c>
      <c r="D6" s="33">
        <f t="shared" si="3"/>
        <v>47</v>
      </c>
      <c r="E6" s="33">
        <f t="shared" si="3"/>
        <v>18</v>
      </c>
      <c r="F6" s="33">
        <f t="shared" si="3"/>
        <v>0</v>
      </c>
      <c r="G6" s="33">
        <f t="shared" si="3"/>
        <v>0</v>
      </c>
      <c r="H6" s="33" t="str">
        <f t="shared" si="3"/>
        <v>福島県　昭和村</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7.4</v>
      </c>
      <c r="Q6" s="34">
        <f t="shared" si="3"/>
        <v>100</v>
      </c>
      <c r="R6" s="34">
        <f t="shared" si="3"/>
        <v>3300</v>
      </c>
      <c r="S6" s="34">
        <f t="shared" si="3"/>
        <v>1218</v>
      </c>
      <c r="T6" s="34">
        <f t="shared" si="3"/>
        <v>209.46</v>
      </c>
      <c r="U6" s="34">
        <f t="shared" si="3"/>
        <v>5.81</v>
      </c>
      <c r="V6" s="34">
        <f t="shared" si="3"/>
        <v>89</v>
      </c>
      <c r="W6" s="34">
        <f t="shared" si="3"/>
        <v>0.03</v>
      </c>
      <c r="X6" s="34">
        <f t="shared" si="3"/>
        <v>2966.67</v>
      </c>
      <c r="Y6" s="35">
        <f>IF(Y7="",NA(),Y7)</f>
        <v>88.92</v>
      </c>
      <c r="Z6" s="35">
        <f t="shared" ref="Z6:AH6" si="4">IF(Z7="",NA(),Z7)</f>
        <v>87.52</v>
      </c>
      <c r="AA6" s="35">
        <f t="shared" si="4"/>
        <v>104.38</v>
      </c>
      <c r="AB6" s="35">
        <f t="shared" si="4"/>
        <v>93.89</v>
      </c>
      <c r="AC6" s="35">
        <f t="shared" si="4"/>
        <v>105.11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519.17999999999995</v>
      </c>
      <c r="BG6" s="34">
        <f t="shared" ref="BG6:BO6" si="7">IF(BG7="",NA(),BG7)</f>
        <v>0</v>
      </c>
      <c r="BH6" s="34">
        <f t="shared" si="7"/>
        <v>0</v>
      </c>
      <c r="BI6" s="34">
        <f t="shared" si="7"/>
        <v>0</v>
      </c>
      <c r="BJ6" s="34">
        <f t="shared" si="7"/>
        <v>0</v>
      </c>
      <c r="BK6" s="35">
        <f t="shared" si="7"/>
        <v>413.5</v>
      </c>
      <c r="BL6" s="35">
        <f t="shared" si="7"/>
        <v>407.42</v>
      </c>
      <c r="BM6" s="35">
        <f t="shared" si="7"/>
        <v>386.46</v>
      </c>
      <c r="BN6" s="35">
        <f t="shared" si="7"/>
        <v>421.25</v>
      </c>
      <c r="BO6" s="35">
        <f t="shared" si="7"/>
        <v>294.27</v>
      </c>
      <c r="BP6" s="34" t="str">
        <f>IF(BP7="","",IF(BP7="-","【-】","【"&amp;SUBSTITUTE(TEXT(BP7,"#,##0.00"),"-","△")&amp;"】"))</f>
        <v>【314.13】</v>
      </c>
      <c r="BQ6" s="35">
        <f>IF(BQ7="",NA(),BQ7)</f>
        <v>24.51</v>
      </c>
      <c r="BR6" s="35">
        <f t="shared" ref="BR6:BZ6" si="8">IF(BR7="",NA(),BR7)</f>
        <v>37.53</v>
      </c>
      <c r="BS6" s="35">
        <f t="shared" si="8"/>
        <v>37.47</v>
      </c>
      <c r="BT6" s="35">
        <f t="shared" si="8"/>
        <v>35.54</v>
      </c>
      <c r="BU6" s="35">
        <f t="shared" si="8"/>
        <v>37.74</v>
      </c>
      <c r="BV6" s="35">
        <f t="shared" si="8"/>
        <v>55.84</v>
      </c>
      <c r="BW6" s="35">
        <f t="shared" si="8"/>
        <v>57.08</v>
      </c>
      <c r="BX6" s="35">
        <f t="shared" si="8"/>
        <v>55.85</v>
      </c>
      <c r="BY6" s="35">
        <f t="shared" si="8"/>
        <v>53.23</v>
      </c>
      <c r="BZ6" s="35">
        <f t="shared" si="8"/>
        <v>60.59</v>
      </c>
      <c r="CA6" s="34" t="str">
        <f>IF(CA7="","",IF(CA7="-","【-】","【"&amp;SUBSTITUTE(TEXT(CA7,"#,##0.00"),"-","△")&amp;"】"))</f>
        <v>【58.42】</v>
      </c>
      <c r="CB6" s="35">
        <f>IF(CB7="",NA(),CB7)</f>
        <v>759.73</v>
      </c>
      <c r="CC6" s="35">
        <f t="shared" ref="CC6:CK6" si="9">IF(CC7="",NA(),CC7)</f>
        <v>504.11</v>
      </c>
      <c r="CD6" s="35">
        <f t="shared" si="9"/>
        <v>503.6</v>
      </c>
      <c r="CE6" s="35">
        <f t="shared" si="9"/>
        <v>546.52</v>
      </c>
      <c r="CF6" s="35">
        <f t="shared" si="9"/>
        <v>482.3</v>
      </c>
      <c r="CG6" s="35">
        <f t="shared" si="9"/>
        <v>287.57</v>
      </c>
      <c r="CH6" s="35">
        <f t="shared" si="9"/>
        <v>286.86</v>
      </c>
      <c r="CI6" s="35">
        <f t="shared" si="9"/>
        <v>287.91000000000003</v>
      </c>
      <c r="CJ6" s="35">
        <f t="shared" si="9"/>
        <v>283.3</v>
      </c>
      <c r="CK6" s="35">
        <f t="shared" si="9"/>
        <v>280.23</v>
      </c>
      <c r="CL6" s="34" t="str">
        <f>IF(CL7="","",IF(CL7="-","【-】","【"&amp;SUBSTITUTE(TEXT(CL7,"#,##0.00"),"-","△")&amp;"】"))</f>
        <v>【282.28】</v>
      </c>
      <c r="CM6" s="35">
        <f>IF(CM7="",NA(),CM7)</f>
        <v>28.57</v>
      </c>
      <c r="CN6" s="35">
        <f t="shared" ref="CN6:CV6" si="10">IF(CN7="",NA(),CN7)</f>
        <v>26.98</v>
      </c>
      <c r="CO6" s="35">
        <f t="shared" si="10"/>
        <v>25.4</v>
      </c>
      <c r="CP6" s="35">
        <f t="shared" si="10"/>
        <v>25.4</v>
      </c>
      <c r="CQ6" s="35">
        <f t="shared" si="10"/>
        <v>25.4</v>
      </c>
      <c r="CR6" s="35">
        <f t="shared" si="10"/>
        <v>61.55</v>
      </c>
      <c r="CS6" s="35">
        <f t="shared" si="10"/>
        <v>57.22</v>
      </c>
      <c r="CT6" s="35">
        <f t="shared" si="10"/>
        <v>54.93</v>
      </c>
      <c r="CU6" s="35">
        <f t="shared" si="10"/>
        <v>55.96</v>
      </c>
      <c r="CV6" s="35">
        <f t="shared" si="10"/>
        <v>58.19</v>
      </c>
      <c r="CW6" s="34" t="str">
        <f>IF(CW7="","",IF(CW7="-","【-】","【"&amp;SUBSTITUTE(TEXT(CW7,"#,##0.00"),"-","△")&amp;"】"))</f>
        <v>【57.83】</v>
      </c>
      <c r="CX6" s="35">
        <f>IF(CX7="",NA(),CX7)</f>
        <v>86.67</v>
      </c>
      <c r="CY6" s="35">
        <f t="shared" ref="CY6:DG6" si="11">IF(CY7="",NA(),CY7)</f>
        <v>85.42</v>
      </c>
      <c r="CZ6" s="35">
        <f t="shared" si="11"/>
        <v>88.42</v>
      </c>
      <c r="DA6" s="35">
        <f t="shared" si="11"/>
        <v>83.7</v>
      </c>
      <c r="DB6" s="35">
        <f t="shared" si="11"/>
        <v>91.01</v>
      </c>
      <c r="DC6" s="35">
        <f t="shared" si="11"/>
        <v>67.489999999999995</v>
      </c>
      <c r="DD6" s="35">
        <f t="shared" si="11"/>
        <v>67.290000000000006</v>
      </c>
      <c r="DE6" s="35">
        <f t="shared" si="11"/>
        <v>65.569999999999993</v>
      </c>
      <c r="DF6" s="35">
        <f t="shared" si="11"/>
        <v>60.12</v>
      </c>
      <c r="DG6" s="35">
        <f t="shared" si="11"/>
        <v>87.8</v>
      </c>
      <c r="DH6" s="34" t="str">
        <f>IF(DH7="","",IF(DH7="-","【-】","【"&amp;SUBSTITUTE(TEXT(DH7,"#,##0.00"),"-","△")&amp;"】"))</f>
        <v>【77.67】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2020</v>
      </c>
      <c r="C7" s="37">
        <v>74462</v>
      </c>
      <c r="D7" s="37">
        <v>47</v>
      </c>
      <c r="E7" s="37">
        <v>18</v>
      </c>
      <c r="F7" s="37">
        <v>0</v>
      </c>
      <c r="G7" s="37">
        <v>0</v>
      </c>
      <c r="H7" s="37" t="s">
        <v>98</v>
      </c>
      <c r="I7" s="37" t="s">
        <v>99</v>
      </c>
      <c r="J7" s="37" t="s">
        <v>100</v>
      </c>
      <c r="K7" s="37" t="s">
        <v>101</v>
      </c>
      <c r="L7" s="37" t="s">
        <v>102</v>
      </c>
      <c r="M7" s="37" t="s">
        <v>103</v>
      </c>
      <c r="N7" s="38" t="s">
        <v>104</v>
      </c>
      <c r="O7" s="38" t="s">
        <v>105</v>
      </c>
      <c r="P7" s="38">
        <v>7.4</v>
      </c>
      <c r="Q7" s="38">
        <v>100</v>
      </c>
      <c r="R7" s="38">
        <v>3300</v>
      </c>
      <c r="S7" s="38">
        <v>1218</v>
      </c>
      <c r="T7" s="38">
        <v>209.46</v>
      </c>
      <c r="U7" s="38">
        <v>5.81</v>
      </c>
      <c r="V7" s="38">
        <v>89</v>
      </c>
      <c r="W7" s="38">
        <v>0.03</v>
      </c>
      <c r="X7" s="38">
        <v>2966.67</v>
      </c>
      <c r="Y7" s="38">
        <v>88.92</v>
      </c>
      <c r="Z7" s="38">
        <v>87.52</v>
      </c>
      <c r="AA7" s="38">
        <v>104.38</v>
      </c>
      <c r="AB7" s="38">
        <v>93.89</v>
      </c>
      <c r="AC7" s="38">
        <v>105.11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519.17999999999995</v>
      </c>
      <c r="BG7" s="38">
        <v>0</v>
      </c>
      <c r="BH7" s="38">
        <v>0</v>
      </c>
      <c r="BI7" s="38">
        <v>0</v>
      </c>
      <c r="BJ7" s="38">
        <v>0</v>
      </c>
      <c r="BK7" s="38">
        <v>413.5</v>
      </c>
      <c r="BL7" s="38">
        <v>407.42</v>
      </c>
      <c r="BM7" s="38">
        <v>386.46</v>
      </c>
      <c r="BN7" s="38">
        <v>421.25</v>
      </c>
      <c r="BO7" s="38">
        <v>294.27</v>
      </c>
      <c r="BP7" s="38">
        <v>314.13</v>
      </c>
      <c r="BQ7" s="38">
        <v>24.51</v>
      </c>
      <c r="BR7" s="38">
        <v>37.53</v>
      </c>
      <c r="BS7" s="38">
        <v>37.47</v>
      </c>
      <c r="BT7" s="38">
        <v>35.54</v>
      </c>
      <c r="BU7" s="38">
        <v>37.74</v>
      </c>
      <c r="BV7" s="38">
        <v>55.84</v>
      </c>
      <c r="BW7" s="38">
        <v>57.08</v>
      </c>
      <c r="BX7" s="38">
        <v>55.85</v>
      </c>
      <c r="BY7" s="38">
        <v>53.23</v>
      </c>
      <c r="BZ7" s="38">
        <v>60.59</v>
      </c>
      <c r="CA7" s="38">
        <v>58.42</v>
      </c>
      <c r="CB7" s="38">
        <v>759.73</v>
      </c>
      <c r="CC7" s="38">
        <v>504.11</v>
      </c>
      <c r="CD7" s="38">
        <v>503.6</v>
      </c>
      <c r="CE7" s="38">
        <v>546.52</v>
      </c>
      <c r="CF7" s="38">
        <v>482.3</v>
      </c>
      <c r="CG7" s="38">
        <v>287.57</v>
      </c>
      <c r="CH7" s="38">
        <v>286.86</v>
      </c>
      <c r="CI7" s="38">
        <v>287.91000000000003</v>
      </c>
      <c r="CJ7" s="38">
        <v>283.3</v>
      </c>
      <c r="CK7" s="38">
        <v>280.23</v>
      </c>
      <c r="CL7" s="38">
        <v>282.27999999999997</v>
      </c>
      <c r="CM7" s="38">
        <v>28.57</v>
      </c>
      <c r="CN7" s="38">
        <v>26.98</v>
      </c>
      <c r="CO7" s="38">
        <v>25.4</v>
      </c>
      <c r="CP7" s="38">
        <v>25.4</v>
      </c>
      <c r="CQ7" s="38">
        <v>25.4</v>
      </c>
      <c r="CR7" s="38">
        <v>61.55</v>
      </c>
      <c r="CS7" s="38">
        <v>57.22</v>
      </c>
      <c r="CT7" s="38">
        <v>54.93</v>
      </c>
      <c r="CU7" s="38">
        <v>55.96</v>
      </c>
      <c r="CV7" s="38">
        <v>58.19</v>
      </c>
      <c r="CW7" s="38">
        <v>57.83</v>
      </c>
      <c r="CX7" s="38">
        <v>86.67</v>
      </c>
      <c r="CY7" s="38">
        <v>85.42</v>
      </c>
      <c r="CZ7" s="38">
        <v>88.42</v>
      </c>
      <c r="DA7" s="38">
        <v>83.7</v>
      </c>
      <c r="DB7" s="38">
        <v>91.01</v>
      </c>
      <c r="DC7" s="38">
        <v>67.489999999999995</v>
      </c>
      <c r="DD7" s="38">
        <v>67.290000000000006</v>
      </c>
      <c r="DE7" s="38">
        <v>65.569999999999993</v>
      </c>
      <c r="DF7" s="38">
        <v>60.12</v>
      </c>
      <c r="DG7" s="38">
        <v>87.8</v>
      </c>
      <c r="DH7" s="38">
        <v>77.67</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