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000　経営分析表\"/>
    </mc:Choice>
  </mc:AlternateContent>
  <workbookProtection workbookAlgorithmName="SHA-512" workbookHashValue="ZC1W5GB7K3lQeHEcyonYt7BCLyeRNXs2k6CpEJDN3WFwMQvWMWMojTwDvNmARFG6VPXiOoxA/dZRhe3nvOEN9Q==" workbookSaltValue="oJqBO6fVs+EpP4E0Y+Gi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<sst xmlns="http://schemas.openxmlformats.org/spreadsheetml/2006/main" count="236" uniqueCount="121">
  <si>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</si>
  <si>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</si>
  <si>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</si>
  <si>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</si>
  <si>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</si>
  <si>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</si>
  <si>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</si>
  <si>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</si>
  <si>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</si>
  <si>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</si>
  <si>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</si>
  <si>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</si>
  <si>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</si>
  <si>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</si>
  <si>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</si>
  <si>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</si>
  <si>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</si>
  <si>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</si>
  <si>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</si>
  <si>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</si>
  <si>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</si>
  <si>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</si>
  <si>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</si>
  <si>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</si>
  <si>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</si>
  <si>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</si>
  <si>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</si>
  <si>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</si>
  <si>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</si>
  <si>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</si>
  <si>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</si>
  <si>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</si>
  <si>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</si>
  <si>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</si>
  <si>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</si>
  <si>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</si>
  <si>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</si>
  <si>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</si>
  <si>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</si>
  <si>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</si>
  <si>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</si>
  <si>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</si>
  <si>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</si>
  <si>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</si>
  <si>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</si>
  <si>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</si>
  <si>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</si>
  <si>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</si>
  <si>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</si>
  <si>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</si>
  <si>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</si>
  <si>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</si>
  <si>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</si>
  <si>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</si>
  <si>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</si>
  <si>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</si>
  <si>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</si>
  <si>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</si>
  <si>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</si>
  <si>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</si>
  <si>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</si>
  <si>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</si>
  <si>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</si>
  <si>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</si>
  <si>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</si>
  <si>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</si>
  <si>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</si>
  <si>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</si>
  <si>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</si>
  <si>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</si>
  <si>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</si>
  <si>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</si>
  <si>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</si>
  <si>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</si>
  <si>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</si>
  <si>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</si>
  <si>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</si>
  <si>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</si>
  <si>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</si>
  <si>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</si>
  <si>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</si>
  <si>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</si>
  <si>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</si>
  <si>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</si>
  <si>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</si>
  <si>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</si>
  <si>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</si>
  <si>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</si>
  <si>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</si>
  <si>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</si>
  <si>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</si>
  <si>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</si>
  <si>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</si>
  <si>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</si>
  <si>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</si>
  <si>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</si>
  <si>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</si>
  <si>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</si>
  <si>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</si>
  <si>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</si>
  <si>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</si>
  <si>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</si>
  <si>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</si>
  <si>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</si>
  <si>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</si>
  <si>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</si>
  <si>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</si>
  <si>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</si>
  <si>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</si>
  <si>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</si>
  <si>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</si>
  <si>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</si>
  <si>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</si>
  <si>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</si>
  <si>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</si>
  <si>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</si>
  <si>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</si>
  <si>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</si>
  <si>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小規模施設であり、機器点数も少ないため重要な機器及びマンホールポンプを中心に修繕をしている。今後は、計画的に修繕を行い安定した汚水処理に努める。</t>
    <rPh sb="1" eb="4">
      <t>ショウキボ</t>
    </rPh>
    <rPh sb="4" eb="6">
      <t>シセツ</t>
    </rPh>
    <rPh sb="10" eb="14">
      <t>キキテンスウ</t>
    </rPh>
    <rPh sb="15" eb="16">
      <t>スク</t>
    </rPh>
    <rPh sb="20" eb="22">
      <t>ジュウヨウ</t>
    </rPh>
    <rPh sb="23" eb="26">
      <t>キキオヨ</t>
    </rPh>
    <rPh sb="36" eb="38">
      <t>チュウシン</t>
    </rPh>
    <rPh sb="39" eb="41">
      <t>シュウゼン</t>
    </rPh>
    <rPh sb="47" eb="49">
      <t>コンゴ</t>
    </rPh>
    <rPh sb="51" eb="54">
      <t>ケイカクテキ</t>
    </rPh>
    <rPh sb="55" eb="57">
      <t>シュウゼン</t>
    </rPh>
    <rPh sb="58" eb="59">
      <t>オコナ</t>
    </rPh>
    <rPh sb="60" eb="62">
      <t>アンテイ</t>
    </rPh>
    <rPh sb="64" eb="68">
      <t>オスイショリ</t>
    </rPh>
    <rPh sb="69" eb="70">
      <t>ツト</t>
    </rPh>
    <phoneticPr fontId="4"/>
  </si>
  <si>
    <t>　収益的収支比率に関しては、100％で推移しており、企業債残高対事業規模比率水洗化率以外の数値は全国平均以上ではあるが低い数値で推移している。
　企業債残高対事業規模比率に関しては、小規模施設であるため事業規模も小さく、償還もまだあるため高めの数値となっている。水洗化率についても少子高齢化・過疎化の進行に伴い加入を見込むには厳しい状況にある。</t>
    <rPh sb="1" eb="4">
      <t>シュウエキテキ</t>
    </rPh>
    <rPh sb="4" eb="8">
      <t>シュウシヒリツ</t>
    </rPh>
    <rPh sb="9" eb="10">
      <t>カン</t>
    </rPh>
    <rPh sb="19" eb="21">
      <t>スイイ</t>
    </rPh>
    <rPh sb="26" eb="31">
      <t>キギョウサイザンダカ</t>
    </rPh>
    <rPh sb="31" eb="32">
      <t>タイ</t>
    </rPh>
    <rPh sb="32" eb="34">
      <t>ジギョウ</t>
    </rPh>
    <rPh sb="34" eb="38">
      <t>キボヒリツ</t>
    </rPh>
    <rPh sb="38" eb="42">
      <t>スイセンカリツ</t>
    </rPh>
    <rPh sb="42" eb="44">
      <t>イガイ</t>
    </rPh>
    <rPh sb="45" eb="47">
      <t>スウチ</t>
    </rPh>
    <rPh sb="48" eb="52">
      <t>ゼンコクヘイキン</t>
    </rPh>
    <rPh sb="52" eb="54">
      <t>イジョウ</t>
    </rPh>
    <rPh sb="59" eb="60">
      <t>ヒク</t>
    </rPh>
    <rPh sb="61" eb="63">
      <t>スウチ</t>
    </rPh>
    <rPh sb="64" eb="66">
      <t>スイイ</t>
    </rPh>
    <rPh sb="73" eb="76">
      <t>キギョウサイ</t>
    </rPh>
    <rPh sb="76" eb="78">
      <t>ザンダカ</t>
    </rPh>
    <rPh sb="78" eb="83">
      <t>タイジギョウキボ</t>
    </rPh>
    <rPh sb="83" eb="85">
      <t>ヒリツ</t>
    </rPh>
    <rPh sb="86" eb="87">
      <t>カン</t>
    </rPh>
    <rPh sb="91" eb="96">
      <t>ショウキボシセツ</t>
    </rPh>
    <rPh sb="101" eb="105">
      <t>ジギョウキボ</t>
    </rPh>
    <rPh sb="106" eb="107">
      <t>チイ</t>
    </rPh>
    <phoneticPr fontId="4"/>
  </si>
  <si>
    <t>　供用開始後12年が経過し、約4割が未加入である。未加入のほとんどが高齢化世帯であり加入には厳しい状況にある。少子高齢化や過疎化が進み使用料収入が減る現状であるため加入促進に努める。
　また、今後は使用料改定も視野に入れ安定した経営を行えるように努めたい。</t>
    <rPh sb="1" eb="6">
      <t>キョウヨウカイシゴ</t>
    </rPh>
    <rPh sb="8" eb="9">
      <t>ネン</t>
    </rPh>
    <rPh sb="10" eb="12">
      <t>ケイカ</t>
    </rPh>
    <rPh sb="14" eb="15">
      <t>ヤク</t>
    </rPh>
    <rPh sb="16" eb="17">
      <t>ワリ</t>
    </rPh>
    <rPh sb="18" eb="21">
      <t>ミカニュウ</t>
    </rPh>
    <rPh sb="25" eb="28">
      <t>ミカニュウ</t>
    </rPh>
    <rPh sb="34" eb="39">
      <t>コウレイカセタイ</t>
    </rPh>
    <rPh sb="42" eb="44">
      <t>カニュウ</t>
    </rPh>
    <rPh sb="46" eb="47">
      <t>キビ</t>
    </rPh>
    <rPh sb="49" eb="51">
      <t>ジョウキョウ</t>
    </rPh>
    <rPh sb="55" eb="60">
      <t>ショウシコウレイカ</t>
    </rPh>
    <rPh sb="61" eb="64">
      <t>カソカ</t>
    </rPh>
    <rPh sb="65" eb="66">
      <t>スス</t>
    </rPh>
    <rPh sb="67" eb="72">
      <t>シヨウリョウシュウニュウ</t>
    </rPh>
    <rPh sb="73" eb="74">
      <t>ヘ</t>
    </rPh>
    <rPh sb="75" eb="77">
      <t>ゲンジョウ</t>
    </rPh>
    <rPh sb="82" eb="86">
      <t>カニュウソクシン</t>
    </rPh>
    <rPh sb="87" eb="88">
      <t>ツト</t>
    </rPh>
    <rPh sb="96" eb="98">
      <t>コンゴ</t>
    </rPh>
    <rPh sb="99" eb="102">
      <t>シヨウリョウ</t>
    </rPh>
    <rPh sb="102" eb="104">
      <t>カイテイ</t>
    </rPh>
    <rPh sb="105" eb="107">
      <t>シヤ</t>
    </rPh>
    <rPh sb="108" eb="109">
      <t>イ</t>
    </rPh>
    <rPh sb="110" eb="112">
      <t>アンテイ</t>
    </rPh>
    <rPh sb="114" eb="116">
      <t>ケイエイ</t>
    </rPh>
    <rPh sb="117" eb="118">
      <t>オコナ</t>
    </rPh>
    <rPh sb="123" eb="1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</si>
</sst>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4C-4A33-9578-A847F49FDD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#N/A</c:v>
                </c:pt>
                <c:pt idx="3">
                  <c:v>#N/A</c:v>
                </c:pt>
                <c:pt idx="4">
                  <c:v>#N/A</c:v>
                </c:pt>
              </c:numCache>
            </c:numRef>
          </c:val>
          <c:smooth val="0"/>
          <c:extLst>
            <c:ext xmlns:c16="http://schemas.microsoft.com/office/drawing/2014/chart" uri="{C3380CC4-5D6E-409C-BE32-E72D297353CC}">
              <c16:uniqueId val="{00000001-694C-4A33-9578-A847F49FDD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formatCode="#,##0.00;&quot;△&quot;#,##0.00;&quot;-&quot;">
                  <c:v>55.56</c:v>
                </c:pt>
                <c:pt idx="3" formatCode="#,##0.00;&quot;△&quot;#,##0.00;&quot;-&quot;">
                  <c:v>55.56</c:v>
                </c:pt>
                <c:pt idx="4" formatCode="#,##0.00;&quot;△&quot;#,##0.00;&quot;-&quot;">
                  <c:v>59.26</c:v>
                </c:pt>
              </c:numCache>
            </c:numRef>
          </c:val>
          <c:extLst>
            <c:ext xmlns:c16="http://schemas.microsoft.com/office/drawing/2014/chart" uri="{C3380CC4-5D6E-409C-BE32-E72D297353CC}">
              <c16:uniqueId val="{00000000-DC89-46AC-A0B4-1B4BDA3EB0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32.94</c:v>
                </c:pt>
                <c:pt idx="1">
                  <c:v>23.57</c:v>
                </c:pt>
                <c:pt idx="2" formatCode="#,##0.00;&quot;△&quot;#,##0.00">
                  <c:v>#N/A</c:v>
                </c:pt>
                <c:pt idx="3" formatCode="#,##0.00;&quot;△&quot;#,##0.00">
                  <c:v>#N/A</c:v>
                </c:pt>
                <c:pt idx="4" formatCode="#,##0.00;&quot;△&quot;#,##0.00">
                  <c:v>#N/A</c:v>
                </c:pt>
              </c:numCache>
            </c:numRef>
          </c:val>
          <c:smooth val="0"/>
          <c:extLst>
            <c:ext xmlns:c16="http://schemas.microsoft.com/office/drawing/2014/chart" uri="{C3380CC4-5D6E-409C-BE32-E72D297353CC}">
              <c16:uniqueId val="{00000001-DC89-46AC-A0B4-1B4BDA3EB0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53.85</c:v>
                </c:pt>
                <c:pt idx="1">
                  <c:v>53.95</c:v>
                </c:pt>
                <c:pt idx="2">
                  <c:v>60.94</c:v>
                </c:pt>
                <c:pt idx="3">
                  <c:v>61.54</c:v>
                </c:pt>
                <c:pt idx="4">
                  <c:v>65.569999999999993</c:v>
                </c:pt>
              </c:numCache>
            </c:numRef>
          </c:val>
          <c:extLst>
            <c:ext xmlns:c16="http://schemas.microsoft.com/office/drawing/2014/chart" uri="{C3380CC4-5D6E-409C-BE32-E72D297353CC}">
              <c16:uniqueId val="{00000000-D8EC-433F-8F02-929F3A1264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88.29</c:v>
                </c:pt>
                <c:pt idx="1">
                  <c:v>79.72</c:v>
                </c:pt>
                <c:pt idx="2" formatCode="#,##0.00;&quot;△&quot;#,##0.00">
                  <c:v>#N/A</c:v>
                </c:pt>
                <c:pt idx="3" formatCode="#,##0.00;&quot;△&quot;#,##0.00">
                  <c:v>#N/A</c:v>
                </c:pt>
                <c:pt idx="4" formatCode="#,##0.00;&quot;△&quot;#,##0.00">
                  <c:v>#N/A</c:v>
                </c:pt>
              </c:numCache>
            </c:numRef>
          </c:val>
          <c:smooth val="0"/>
          <c:extLst>
            <c:ext xmlns:c16="http://schemas.microsoft.com/office/drawing/2014/chart" uri="{C3380CC4-5D6E-409C-BE32-E72D297353CC}">
              <c16:uniqueId val="{00000001-D8EC-433F-8F02-929F3A1264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99.31</c:v>
                </c:pt>
                <c:pt idx="1">
                  <c:v>102.67</c:v>
                </c:pt>
                <c:pt idx="2">
                  <c:v>98.73</c:v>
                </c:pt>
                <c:pt idx="3">
                  <c:v>101.61</c:v>
                </c:pt>
                <c:pt idx="4">
                  <c:v>96.4</c:v>
                </c:pt>
              </c:numCache>
            </c:numRef>
          </c:val>
          <c:extLst>
            <c:ext xmlns:c16="http://schemas.microsoft.com/office/drawing/2014/chart" uri="{C3380CC4-5D6E-409C-BE32-E72D297353CC}">
              <c16:uniqueId val="{00000000-802A-4F4E-B4DF-BFD0EFDAE0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A-4F4E-B4DF-BFD0EFDAE0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8-49D4-90C3-181B9E905D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8-49D4-90C3-181B9E905D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0-4A71-A3B3-D46A49B405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0-4A71-A3B3-D46A49B405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B-4310-96B0-DB935262EC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B-4310-96B0-DB935262EC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58-4771-BE70-9DB121AED1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8-4771-BE70-9DB121AED1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310.67</c:v>
                </c:pt>
                <c:pt idx="1">
                  <c:v>1807.21</c:v>
                </c:pt>
                <c:pt idx="2">
                  <c:v>1936.09</c:v>
                </c:pt>
                <c:pt idx="3">
                  <c:v>1814.15</c:v>
                </c:pt>
                <c:pt idx="4">
                  <c:v>1469.01</c:v>
                </c:pt>
              </c:numCache>
            </c:numRef>
          </c:val>
          <c:extLst>
            <c:ext xmlns:c16="http://schemas.microsoft.com/office/drawing/2014/chart" uri="{C3380CC4-5D6E-409C-BE32-E72D297353CC}">
              <c16:uniqueId val="{00000000-8A50-47FC-8A6E-A00C5F25FE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37.04</c:v>
                </c:pt>
                <c:pt idx="1">
                  <c:v>1395.89</c:v>
                </c:pt>
                <c:pt idx="2" formatCode="#,##0.00;&quot;△&quot;#,##0.00">
                  <c:v>#N/A</c:v>
                </c:pt>
                <c:pt idx="3" formatCode="#,##0.00;&quot;△&quot;#,##0.00">
                  <c:v>#N/A</c:v>
                </c:pt>
                <c:pt idx="4" formatCode="#,##0.00;&quot;△&quot;#,##0.00">
                  <c:v>#N/A</c:v>
                </c:pt>
              </c:numCache>
            </c:numRef>
          </c:val>
          <c:smooth val="0"/>
          <c:extLst>
            <c:ext xmlns:c16="http://schemas.microsoft.com/office/drawing/2014/chart" uri="{C3380CC4-5D6E-409C-BE32-E72D297353CC}">
              <c16:uniqueId val="{00000001-8A50-47FC-8A6E-A00C5F25FE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53.98</c:v>
                </c:pt>
                <c:pt idx="1">
                  <c:v>33.67</c:v>
                </c:pt>
                <c:pt idx="2">
                  <c:v>20.96</c:v>
                </c:pt>
                <c:pt idx="3">
                  <c:v>60.13</c:v>
                </c:pt>
                <c:pt idx="4">
                  <c:v>64.430000000000007</c:v>
                </c:pt>
              </c:numCache>
            </c:numRef>
          </c:val>
          <c:extLst>
            <c:ext xmlns:c16="http://schemas.microsoft.com/office/drawing/2014/chart" uri="{C3380CC4-5D6E-409C-BE32-E72D297353CC}">
              <c16:uniqueId val="{00000000-94D7-4324-B20D-41DCFA9FF4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19.829999999999998</c:v>
                </c:pt>
                <c:pt idx="1">
                  <c:v>30.19</c:v>
                </c:pt>
                <c:pt idx="2" formatCode="#,##0.00;&quot;△&quot;#,##0.00">
                  <c:v>#N/A</c:v>
                </c:pt>
                <c:pt idx="3" formatCode="#,##0.00;&quot;△&quot;#,##0.00">
                  <c:v>#N/A</c:v>
                </c:pt>
                <c:pt idx="4" formatCode="#,##0.00;&quot;△&quot;#,##0.00">
                  <c:v>#N/A</c:v>
                </c:pt>
              </c:numCache>
            </c:numRef>
          </c:val>
          <c:smooth val="0"/>
          <c:extLst>
            <c:ext xmlns:c16="http://schemas.microsoft.com/office/drawing/2014/chart" uri="{C3380CC4-5D6E-409C-BE32-E72D297353CC}">
              <c16:uniqueId val="{00000001-94D7-4324-B20D-41DCFA9FF4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250.77</c:v>
                </c:pt>
                <c:pt idx="1">
                  <c:v>401.74</c:v>
                </c:pt>
                <c:pt idx="2">
                  <c:v>649.4</c:v>
                </c:pt>
                <c:pt idx="3">
                  <c:v>230.27</c:v>
                </c:pt>
                <c:pt idx="4">
                  <c:v>213.02</c:v>
                </c:pt>
              </c:numCache>
            </c:numRef>
          </c:val>
          <c:extLst>
            <c:ext xmlns:c16="http://schemas.microsoft.com/office/drawing/2014/chart" uri="{C3380CC4-5D6E-409C-BE32-E72D297353CC}">
              <c16:uniqueId val="{00000000-EFCD-4282-AC6E-42ADC42A71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826.87</c:v>
                </c:pt>
                <c:pt idx="1">
                  <c:v>547.11</c:v>
                </c:pt>
                <c:pt idx="2" formatCode="#,##0.00;&quot;△&quot;#,##0.00">
                  <c:v>#N/A</c:v>
                </c:pt>
                <c:pt idx="3" formatCode="#,##0.00;&quot;△&quot;#,##0.00">
                  <c:v>#N/A</c:v>
                </c:pt>
                <c:pt idx="4" formatCode="#,##0.00;&quot;△&quot;#,##0.00">
                  <c:v>#N/A</c:v>
                </c:pt>
              </c:numCache>
            </c:numRef>
          </c:val>
          <c:smooth val="0"/>
          <c:extLst>
            <c:ext xmlns:c16="http://schemas.microsoft.com/office/drawing/2014/chart" uri="{C3380CC4-5D6E-409C-BE32-E72D297353CC}">
              <c16:uniqueId val="{00000001-EFCD-4282-AC6E-42ADC42A71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E63" sqref="CE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柳津町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G3</v>
      </c>
      <c r="X8" s="72"/>
      <c r="Y8" s="72"/>
      <c r="Z8" s="72"/>
      <c r="AA8" s="72"/>
      <c r="AB8" s="72"/>
      <c r="AC8" s="72"/>
      <c r="AD8" s="73" t="str">
        <f>データ!$M$6</f>
        <v>非設置</v>
      </c>
      <c r="AE8" s="73"/>
      <c r="AF8" s="73"/>
      <c r="AG8" s="73"/>
      <c r="AH8" s="73"/>
      <c r="AI8" s="73"/>
      <c r="AJ8" s="73"/>
      <c r="AK8" s="3"/>
      <c r="AL8" s="69">
        <f>データ!S6</f>
        <v>3205</v>
      </c>
      <c r="AM8" s="69"/>
      <c r="AN8" s="69"/>
      <c r="AO8" s="69"/>
      <c r="AP8" s="69"/>
      <c r="AQ8" s="69"/>
      <c r="AR8" s="69"/>
      <c r="AS8" s="69"/>
      <c r="AT8" s="68">
        <f>データ!T6</f>
        <v>175.82</v>
      </c>
      <c r="AU8" s="68"/>
      <c r="AV8" s="68"/>
      <c r="AW8" s="68"/>
      <c r="AX8" s="68"/>
      <c r="AY8" s="68"/>
      <c r="AZ8" s="68"/>
      <c r="BA8" s="68"/>
      <c r="BB8" s="68">
        <f>データ!U6</f>
        <v>18.23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61</v>
      </c>
      <c r="AM10" s="69"/>
      <c r="AN10" s="69"/>
      <c r="AO10" s="69"/>
      <c r="AP10" s="69"/>
      <c r="AQ10" s="69"/>
      <c r="AR10" s="69"/>
      <c r="AS10" s="69"/>
      <c r="AT10" s="68">
        <f>データ!W6</f>
        <v>7.0000000000000007E-2</v>
      </c>
      <c r="AU10" s="68"/>
      <c r="AV10" s="68"/>
      <c r="AW10" s="68"/>
      <c r="AX10" s="68"/>
      <c r="AY10" s="68"/>
      <c r="AZ10" s="68"/>
      <c r="BA10" s="68"/>
      <c r="BB10" s="68">
        <f>データ!X6</f>
        <v>871.43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【430.60】</v>
      </c>
      <c r="I86" s="26" t="str">
        <f>データ!CA6</f>
        <v>【36.30】</v>
      </c>
      <c r="J86" s="26" t="str">
        <f>データ!CL6</f>
        <v>【490.99】</v>
      </c>
      <c r="K86" s="26" t="str">
        <f>データ!CW6</f>
        <v>【42.82】</v>
      </c>
      <c r="L86" s="26" t="str">
        <f>データ!DH6</f>
        <v>【90.04】</v>
      </c>
      <c r="M86" s="26" t="s">
        <v>45</v>
      </c>
      <c r="N86" s="26" t="s">
        <v>45</v>
      </c>
      <c r="O86" s="26" t="str">
        <f>データ!EO6</f>
        <v>【0.00】</v>
      </c>
    </row>
  </sheetData>
  <sheetProtection algorithmName="SHA-512" hashValue="KjVgEDNGKcBELhvrNjYrIOjGJLOlGLWbnftiBbHhgfAKcbKqdcvUi/1vwaWu2Z1K47I1Y6ETlbCLJpvUDK7Pwg==" saltValue="QneV+DJZRnrs0z51Y3bu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74233</v>
      </c>
      <c r="D6" s="33">
        <f t="shared" si="3"/>
        <v>47</v>
      </c>
      <c r="E6" s="33">
        <f t="shared" si="3"/>
        <v>17</v>
      </c>
      <c r="F6" s="33">
        <f t="shared" si="3"/>
        <v>7</v>
      </c>
      <c r="G6" s="33">
        <f t="shared" si="3"/>
        <v>0</v>
      </c>
      <c r="H6" s="33" t="str">
        <f t="shared" si="3"/>
        <v>福島県　柳津町</v>
      </c>
      <c r="I6" s="33" t="str">
        <f t="shared" si="3"/>
        <v>法非適用</v>
      </c>
      <c r="J6" s="33" t="str">
        <f t="shared" si="3"/>
        <v>下水道事業</v>
      </c>
      <c r="K6" s="33" t="str">
        <f t="shared" si="3"/>
        <v>林業集落排水</v>
      </c>
      <c r="L6" s="33" t="str">
        <f t="shared" si="3"/>
        <v>G3</v>
      </c>
      <c r="M6" s="33" t="str">
        <f t="shared" si="3"/>
        <v>非設置</v>
      </c>
      <c r="N6" s="34" t="str">
        <f t="shared" si="3"/>
        <v>-</v>
      </c>
      <c r="O6" s="34" t="str">
        <f t="shared" si="3"/>
        <v>該当数値なし</v>
      </c>
      <c r="P6" s="34">
        <f t="shared" si="3"/>
        <v>1.91</v>
      </c>
      <c r="Q6" s="34">
        <f t="shared" si="3"/>
        <v>100</v>
      </c>
      <c r="R6" s="34">
        <f t="shared" si="3"/>
        <v>3850</v>
      </c>
      <c r="S6" s="34">
        <f t="shared" si="3"/>
        <v>3205</v>
      </c>
      <c r="T6" s="34">
        <f t="shared" si="3"/>
        <v>175.82</v>
      </c>
      <c r="U6" s="34">
        <f t="shared" si="3"/>
        <v>18.23</v>
      </c>
      <c r="V6" s="34">
        <f t="shared" si="3"/>
        <v>61</v>
      </c>
      <c r="W6" s="34">
        <f t="shared" si="3"/>
        <v>7.0000000000000007E-2</v>
      </c>
      <c r="X6" s="34">
        <f t="shared" si="3"/>
        <v>871.43</v>
      </c>
      <c r="Y6" s="35">
        <f>IF(Y7="",NA(),Y7)</f>
        <v>99.31</v>
      </c>
      <c r="Z6" s="35">
        <f t="shared" ref="Z6:AH6" si="4">IF(Z7="",NA(),Z7)</f>
        <v>102.67</v>
      </c>
      <c r="AA6" s="35">
        <f t="shared" si="4"/>
        <v>98.73</v>
      </c>
      <c r="AB6" s="35">
        <f t="shared" si="4"/>
        <v>101.61</v>
      </c>
      <c r="AC6" s="35">
        <f t="shared" si="4"/>
        <v>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310.67</v>
      </c>
      <c r="BG6" s="35">
        <f t="shared" ref="BG6:BO6" si="7">IF(BG7="",NA(),BG7)</f>
        <v>1807.21</v>
      </c>
      <c r="BH6" s="35">
        <f t="shared" si="7"/>
        <v>1936.09</v>
      </c>
      <c r="BI6" s="35">
        <f t="shared" si="7"/>
        <v>1814.15</v>
      </c>
      <c r="BJ6" s="35">
        <f t="shared" si="7"/>
        <v>1469.01</v>
      </c>
      <c r="BK6" s="35">
        <f t="shared" si="7"/>
        <v>37.04</v>
      </c>
      <c r="BL6" s="35">
        <f t="shared" si="7"/>
        <v>1395.89</v>
      </c>
      <c r="BM6" s="34" t="e">
        <f t="shared" si="7"/>
        <v>#N/A</v>
      </c>
      <c r="BN6" s="34" t="e">
        <f t="shared" si="7"/>
        <v>#N/A</v>
      </c>
      <c r="BO6" s="34" t="e">
        <f t="shared" si="7"/>
        <v>#N/A</v>
      </c>
      <c r="BP6" s="34" t="str">
        <f>IF(BP7="","",IF(BP7="-","【-】","【"&amp;SUBSTITUTE(TEXT(BP7,"#,##0.00"),"-","△")&amp;"】"))</f>
        <v>【430.60】</v>
      </c>
      <c r="BQ6" s="35">
        <f>IF(BQ7="",NA(),BQ7)</f>
        <v>53.98</v>
      </c>
      <c r="BR6" s="35">
        <f t="shared" ref="BR6:BZ6" si="8">IF(BR7="",NA(),BR7)</f>
        <v>33.67</v>
      </c>
      <c r="BS6" s="35">
        <f t="shared" si="8"/>
        <v>20.96</v>
      </c>
      <c r="BT6" s="35">
        <f t="shared" si="8"/>
        <v>60.13</v>
      </c>
      <c r="BU6" s="35">
        <f t="shared" si="8"/>
        <v>64.430000000000007</v>
      </c>
      <c r="BV6" s="35">
        <f t="shared" si="8"/>
        <v>19.829999999999998</v>
      </c>
      <c r="BW6" s="35">
        <f t="shared" si="8"/>
        <v>30.19</v>
      </c>
      <c r="BX6" s="34" t="e">
        <f t="shared" si="8"/>
        <v>#N/A</v>
      </c>
      <c r="BY6" s="34" t="e">
        <f t="shared" si="8"/>
        <v>#N/A</v>
      </c>
      <c r="BZ6" s="34" t="e">
        <f t="shared" si="8"/>
        <v>#N/A</v>
      </c>
      <c r="CA6" s="34" t="str">
        <f>IF(CA7="","",IF(CA7="-","【-】","【"&amp;SUBSTITUTE(TEXT(CA7,"#,##0.00"),"-","△")&amp;"】"))</f>
        <v>【36.30】</v>
      </c>
      <c r="CB6" s="35">
        <f>IF(CB7="",NA(),CB7)</f>
        <v>250.77</v>
      </c>
      <c r="CC6" s="35">
        <f t="shared" ref="CC6:CK6" si="9">IF(CC7="",NA(),CC7)</f>
        <v>401.74</v>
      </c>
      <c r="CD6" s="35">
        <f t="shared" si="9"/>
        <v>649.4</v>
      </c>
      <c r="CE6" s="35">
        <f t="shared" si="9"/>
        <v>230.27</v>
      </c>
      <c r="CF6" s="35">
        <f t="shared" si="9"/>
        <v>213.02</v>
      </c>
      <c r="CG6" s="35">
        <f t="shared" si="9"/>
        <v>826.87</v>
      </c>
      <c r="CH6" s="35">
        <f t="shared" si="9"/>
        <v>547.11</v>
      </c>
      <c r="CI6" s="34" t="e">
        <f t="shared" si="9"/>
        <v>#N/A</v>
      </c>
      <c r="CJ6" s="34" t="e">
        <f t="shared" si="9"/>
        <v>#N/A</v>
      </c>
      <c r="CK6" s="34" t="e">
        <f t="shared" si="9"/>
        <v>#N/A</v>
      </c>
      <c r="CL6" s="34" t="str">
        <f>IF(CL7="","",IF(CL7="-","【-】","【"&amp;SUBSTITUTE(TEXT(CL7,"#,##0.00"),"-","△")&amp;"】"))</f>
        <v>【490.99】</v>
      </c>
      <c r="CM6" s="34">
        <f>IF(CM7="",NA(),CM7)</f>
        <v>0</v>
      </c>
      <c r="CN6" s="34">
        <f t="shared" ref="CN6:CV6" si="10">IF(CN7="",NA(),CN7)</f>
        <v>0</v>
      </c>
      <c r="CO6" s="35">
        <f t="shared" si="10"/>
        <v>55.56</v>
      </c>
      <c r="CP6" s="35">
        <f t="shared" si="10"/>
        <v>55.56</v>
      </c>
      <c r="CQ6" s="35">
        <f t="shared" si="10"/>
        <v>59.26</v>
      </c>
      <c r="CR6" s="35">
        <f t="shared" si="10"/>
        <v>32.94</v>
      </c>
      <c r="CS6" s="35">
        <f t="shared" si="10"/>
        <v>23.57</v>
      </c>
      <c r="CT6" s="34" t="e">
        <f t="shared" si="10"/>
        <v>#N/A</v>
      </c>
      <c r="CU6" s="34" t="e">
        <f t="shared" si="10"/>
        <v>#N/A</v>
      </c>
      <c r="CV6" s="34" t="e">
        <f t="shared" si="10"/>
        <v>#N/A</v>
      </c>
      <c r="CW6" s="34" t="str">
        <f>IF(CW7="","",IF(CW7="-","【-】","【"&amp;SUBSTITUTE(TEXT(CW7,"#,##0.00"),"-","△")&amp;"】"))</f>
        <v>【42.82】</v>
      </c>
      <c r="CX6" s="35">
        <f>IF(CX7="",NA(),CX7)</f>
        <v>53.85</v>
      </c>
      <c r="CY6" s="35">
        <f t="shared" ref="CY6:DG6" si="11">IF(CY7="",NA(),CY7)</f>
        <v>53.95</v>
      </c>
      <c r="CZ6" s="35">
        <f t="shared" si="11"/>
        <v>60.94</v>
      </c>
      <c r="DA6" s="35">
        <f t="shared" si="11"/>
        <v>61.54</v>
      </c>
      <c r="DB6" s="35">
        <f t="shared" si="11"/>
        <v>65.569999999999993</v>
      </c>
      <c r="DC6" s="35">
        <f t="shared" si="11"/>
        <v>88.29</v>
      </c>
      <c r="DD6" s="35">
        <f t="shared" si="11"/>
        <v>79.72</v>
      </c>
      <c r="DE6" s="34" t="e">
        <f t="shared" si="11"/>
        <v>#N/A</v>
      </c>
      <c r="DF6" s="34" t="e">
        <f t="shared" si="11"/>
        <v>#N/A</v>
      </c>
      <c r="DG6" s="34" t="e">
        <f t="shared" si="11"/>
        <v>#N/A</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t="e">
        <f t="shared" si="14"/>
        <v>#N/A</v>
      </c>
      <c r="EM6" s="34" t="e">
        <f t="shared" si="14"/>
        <v>#N/A</v>
      </c>
      <c r="EN6" s="34" t="e">
        <f t="shared" si="14"/>
        <v>#N/A</v>
      </c>
      <c r="EO6" s="34" t="str">
        <f>IF(EO7="","",IF(EO7="-","【-】","【"&amp;SUBSTITUTE(TEXT(EO7,"#,##0.00"),"-","△")&amp;"】"))</f>
        <v>【0.00】</v>
      </c>
    </row>
    <row r="7" spans="1:145" s="36" customFormat="1" x14ac:dyDescent="0.15">
      <c r="A7" s="28"/>
      <c r="B7" s="37">
        <v>2020</v>
      </c>
      <c r="C7" s="37">
        <v>74233</v>
      </c>
      <c r="D7" s="37">
        <v>47</v>
      </c>
      <c r="E7" s="37">
        <v>17</v>
      </c>
      <c r="F7" s="37">
        <v>7</v>
      </c>
      <c r="G7" s="37">
        <v>0</v>
      </c>
      <c r="H7" s="37" t="s">
        <v>99</v>
      </c>
      <c r="I7" s="37" t="s">
        <v>100</v>
      </c>
      <c r="J7" s="37" t="s">
        <v>101</v>
      </c>
      <c r="K7" s="37" t="s">
        <v>102</v>
      </c>
      <c r="L7" s="37" t="s">
        <v>103</v>
      </c>
      <c r="M7" s="37" t="s">
        <v>104</v>
      </c>
      <c r="N7" s="38" t="s">
        <v>105</v>
      </c>
      <c r="O7" s="38" t="s">
        <v>106</v>
      </c>
      <c r="P7" s="38">
        <v>1.91</v>
      </c>
      <c r="Q7" s="38">
        <v>100</v>
      </c>
      <c r="R7" s="38">
        <v>3850</v>
      </c>
      <c r="S7" s="38">
        <v>3205</v>
      </c>
      <c r="T7" s="38">
        <v>175.82</v>
      </c>
      <c r="U7" s="38">
        <v>18.23</v>
      </c>
      <c r="V7" s="38">
        <v>61</v>
      </c>
      <c r="W7" s="38">
        <v>7.0000000000000007E-2</v>
      </c>
      <c r="X7" s="38">
        <v>871.43</v>
      </c>
      <c r="Y7" s="38">
        <v>99.31</v>
      </c>
      <c r="Z7" s="38">
        <v>102.67</v>
      </c>
      <c r="AA7" s="38">
        <v>98.73</v>
      </c>
      <c r="AB7" s="38">
        <v>101.61</v>
      </c>
      <c r="AC7" s="38">
        <v>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310.67</v>
      </c>
      <c r="BG7" s="38">
        <v>1807.21</v>
      </c>
      <c r="BH7" s="38">
        <v>1936.09</v>
      </c>
      <c r="BI7" s="38">
        <v>1814.15</v>
      </c>
      <c r="BJ7" s="38">
        <v>1469.01</v>
      </c>
      <c r="BK7" s="38">
        <v>37.04</v>
      </c>
      <c r="BL7" s="38">
        <v>1395.89</v>
      </c>
      <c r="BM7" s="38"/>
      <c r="BN7" s="38"/>
      <c r="BO7" s="38"/>
      <c r="BP7" s="38">
        <v>430.6</v>
      </c>
      <c r="BQ7" s="38">
        <v>53.98</v>
      </c>
      <c r="BR7" s="38">
        <v>33.67</v>
      </c>
      <c r="BS7" s="38">
        <v>20.96</v>
      </c>
      <c r="BT7" s="38">
        <v>60.13</v>
      </c>
      <c r="BU7" s="38">
        <v>64.430000000000007</v>
      </c>
      <c r="BV7" s="38">
        <v>19.829999999999998</v>
      </c>
      <c r="BW7" s="38">
        <v>30.19</v>
      </c>
      <c r="BX7" s="38"/>
      <c r="BY7" s="38"/>
      <c r="BZ7" s="38"/>
      <c r="CA7" s="38">
        <v>36.299999999999997</v>
      </c>
      <c r="CB7" s="38">
        <v>250.77</v>
      </c>
      <c r="CC7" s="38">
        <v>401.74</v>
      </c>
      <c r="CD7" s="38">
        <v>649.4</v>
      </c>
      <c r="CE7" s="38">
        <v>230.27</v>
      </c>
      <c r="CF7" s="38">
        <v>213.02</v>
      </c>
      <c r="CG7" s="38">
        <v>826.87</v>
      </c>
      <c r="CH7" s="38">
        <v>547.11</v>
      </c>
      <c r="CI7" s="38"/>
      <c r="CJ7" s="38"/>
      <c r="CK7" s="38"/>
      <c r="CL7" s="38">
        <v>490.99</v>
      </c>
      <c r="CM7" s="38">
        <v>0</v>
      </c>
      <c r="CN7" s="38">
        <v>0</v>
      </c>
      <c r="CO7" s="38">
        <v>55.56</v>
      </c>
      <c r="CP7" s="38">
        <v>55.56</v>
      </c>
      <c r="CQ7" s="38">
        <v>59.26</v>
      </c>
      <c r="CR7" s="38">
        <v>32.94</v>
      </c>
      <c r="CS7" s="38">
        <v>23.57</v>
      </c>
      <c r="CT7" s="38"/>
      <c r="CU7" s="38"/>
      <c r="CV7" s="38"/>
      <c r="CW7" s="38">
        <v>42.82</v>
      </c>
      <c r="CX7" s="38">
        <v>53.85</v>
      </c>
      <c r="CY7" s="38">
        <v>53.95</v>
      </c>
      <c r="CZ7" s="38">
        <v>60.94</v>
      </c>
      <c r="DA7" s="38">
        <v>61.54</v>
      </c>
      <c r="DB7" s="38">
        <v>65.569999999999993</v>
      </c>
      <c r="DC7" s="38">
        <v>88.29</v>
      </c>
      <c r="DD7" s="38">
        <v>79.72</v>
      </c>
      <c r="DE7" s="38"/>
      <c r="DF7" s="38"/>
      <c r="DG7" s="38"/>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c r="EM7" s="38"/>
      <c r="EN7" s="38"/>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2022-02-16T02:22:48Z</cp:lastPrinted>
  <dcterms:created xsi:type="dcterms:W3CDTF">2021-12-03T08:06:49Z</dcterms:created>
  <dcterms:modified xsi:type="dcterms:W3CDTF">2022-02-16T02:22:51Z</dcterms:modified>
  <cp:category/>
</cp:coreProperties>
</file>